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130"/>
  <workbookPr defaultThemeVersion="166925"/>
  <mc:AlternateContent xmlns:mc="http://schemas.openxmlformats.org/markup-compatibility/2006">
    <mc:Choice Requires="x15">
      <x15ac:absPath xmlns:x15ac="http://schemas.microsoft.com/office/spreadsheetml/2010/11/ac" url="C:\Users\CSC\Desktop\"/>
    </mc:Choice>
  </mc:AlternateContent>
  <xr:revisionPtr revIDLastSave="0" documentId="13_ncr:1_{4D9BD95E-C638-4065-B657-1A3E4408A0B8}" xr6:coauthVersionLast="47" xr6:coauthVersionMax="47" xr10:uidLastSave="{00000000-0000-0000-0000-000000000000}"/>
  <bookViews>
    <workbookView xWindow="28680" yWindow="-120" windowWidth="29040" windowHeight="15720" xr2:uid="{00000000-000D-0000-FFFF-FFFF00000000}"/>
  </bookViews>
  <sheets>
    <sheet name="GRAND SUMMARY" sheetId="2" r:id="rId1"/>
    <sheet name="SUMMARY PRELIMINARIES " sheetId="5" r:id="rId2"/>
    <sheet name="PRELIMINARIES" sheetId="3" r:id="rId3"/>
    <sheet name="THEATRE" sheetId="1" r:id="rId4"/>
    <sheet name="Walkways" sheetId="6" r:id="rId5"/>
  </sheets>
  <definedNames>
    <definedName name="_B100" localSheetId="1">#REF!</definedName>
    <definedName name="_B100">#REF!</definedName>
    <definedName name="_B100000" localSheetId="1">#REF!</definedName>
    <definedName name="_B100000">#REF!</definedName>
    <definedName name="_B1000000" localSheetId="1">#REF!</definedName>
    <definedName name="_B1000000">#REF!</definedName>
    <definedName name="_B990000" localSheetId="1">#REF!</definedName>
    <definedName name="_B990000">#REF!</definedName>
    <definedName name="aa" localSheetId="1">#REF!</definedName>
    <definedName name="aa">#REF!</definedName>
    <definedName name="b" localSheetId="1">#REF!</definedName>
    <definedName name="b">#REF!</definedName>
    <definedName name="cafetaria" localSheetId="1">#REF!</definedName>
    <definedName name="cafetaria">#REF!</definedName>
    <definedName name="D" localSheetId="1">#REF!</definedName>
    <definedName name="D">#REF!</definedName>
    <definedName name="dan" localSheetId="1">#REF!</definedName>
    <definedName name="dan">#REF!</definedName>
    <definedName name="ER" localSheetId="1">#REF!</definedName>
    <definedName name="ER">#REF!</definedName>
    <definedName name="G" localSheetId="1">#REF!</definedName>
    <definedName name="G">#REF!</definedName>
    <definedName name="HH" localSheetId="1">#REF!</definedName>
    <definedName name="HH">#REF!</definedName>
    <definedName name="I" localSheetId="1">#REF!</definedName>
    <definedName name="I">#REF!</definedName>
    <definedName name="K" localSheetId="1">#REF!</definedName>
    <definedName name="K">#REF!</definedName>
    <definedName name="KIU" localSheetId="1">#REF!</definedName>
    <definedName name="KIU">#REF!</definedName>
    <definedName name="KK" localSheetId="1">#REF!</definedName>
    <definedName name="KK">#REF!</definedName>
    <definedName name="L" localSheetId="1">#REF!</definedName>
    <definedName name="L">#REF!</definedName>
    <definedName name="NM" localSheetId="1">#REF!</definedName>
    <definedName name="NM">#REF!</definedName>
    <definedName name="pre" localSheetId="1">#REF!</definedName>
    <definedName name="pre">#REF!</definedName>
    <definedName name="_xlnm.Print_Area" localSheetId="1">'SUMMARY PRELIMINARIES '!$A$1:$H$31</definedName>
    <definedName name="_xlnm.Print_Area" localSheetId="3">THEATRE!$A$1:$F$1069</definedName>
    <definedName name="_xlnm.Print_Area" localSheetId="4">#REF!</definedName>
    <definedName name="_xlnm.Print_Area">#REF!</definedName>
    <definedName name="_xlnm.Print_Titles" localSheetId="3">THEATRE!$1:$5</definedName>
    <definedName name="RR" localSheetId="1">#REF!</definedName>
    <definedName name="RR">#REF!</definedName>
    <definedName name="S" localSheetId="1">#REF!</definedName>
    <definedName name="S">#REF!</definedName>
    <definedName name="U" localSheetId="1">#REF!</definedName>
    <definedName name="U">#REF!</definedName>
    <definedName name="UY" localSheetId="1">#REF!</definedName>
    <definedName name="UY">#REF!</definedName>
    <definedName name="Z" localSheetId="1">#REF!</definedName>
    <definedName name="Z">#REF!</definedName>
  </definedName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327" i="1" l="1"/>
  <c r="K304" i="3"/>
  <c r="K245" i="3"/>
  <c r="H17" i="5" s="1"/>
  <c r="K217" i="3"/>
  <c r="H16" i="5" s="1"/>
  <c r="K197" i="3"/>
  <c r="H15" i="5" s="1"/>
  <c r="K174" i="3"/>
  <c r="K150" i="3"/>
  <c r="H13" i="5" s="1"/>
  <c r="H14" i="5"/>
  <c r="K130" i="3"/>
  <c r="H12" i="5" s="1"/>
  <c r="K87" i="3"/>
  <c r="H10" i="5" s="1"/>
  <c r="K114" i="3"/>
  <c r="H11" i="5" s="1"/>
  <c r="K273" i="3"/>
  <c r="H19" i="5"/>
  <c r="F1038" i="1"/>
  <c r="F1036" i="1"/>
  <c r="F665" i="1"/>
  <c r="F683" i="1" s="1"/>
  <c r="F709" i="1" s="1"/>
  <c r="F659" i="1"/>
  <c r="F405" i="1"/>
  <c r="F378" i="1"/>
  <c r="F372" i="1"/>
  <c r="F57" i="1"/>
  <c r="F53" i="1"/>
  <c r="F21" i="6"/>
  <c r="F19" i="6"/>
  <c r="F16" i="6"/>
  <c r="F296" i="1"/>
  <c r="F248" i="1"/>
  <c r="F188" i="1"/>
  <c r="F84" i="1"/>
  <c r="F69" i="1"/>
  <c r="F61" i="1"/>
  <c r="F67" i="1"/>
  <c r="H18" i="5"/>
  <c r="H9" i="5"/>
  <c r="K27" i="3"/>
  <c r="K63" i="3"/>
  <c r="H30" i="5" l="1"/>
  <c r="D4" i="2" s="1"/>
  <c r="F53" i="6"/>
  <c r="F64" i="6"/>
  <c r="F68" i="6"/>
  <c r="F74" i="6"/>
  <c r="F80" i="6"/>
  <c r="F88" i="6"/>
  <c r="F92" i="6"/>
  <c r="F99" i="6"/>
  <c r="F101" i="6"/>
  <c r="F110" i="6"/>
  <c r="F127" i="6"/>
  <c r="F139" i="6"/>
  <c r="F141" i="6"/>
  <c r="F143" i="6"/>
  <c r="F149" i="6"/>
  <c r="F152" i="6"/>
  <c r="F156" i="6"/>
  <c r="F165" i="6"/>
  <c r="F173" i="6"/>
  <c r="F191" i="6"/>
  <c r="F193" i="6"/>
  <c r="F195" i="6"/>
  <c r="F197" i="6"/>
  <c r="F203" i="6"/>
  <c r="F24" i="6"/>
  <c r="F26" i="6"/>
  <c r="F33" i="6"/>
  <c r="F40" i="6"/>
  <c r="F47" i="6"/>
  <c r="F59" i="1"/>
  <c r="F63" i="1"/>
  <c r="F65" i="1"/>
  <c r="F79" i="1"/>
  <c r="F82" i="1"/>
  <c r="D84" i="1"/>
  <c r="F87" i="1"/>
  <c r="F89" i="1"/>
  <c r="F92" i="1"/>
  <c r="F94" i="1"/>
  <c r="F96" i="1"/>
  <c r="F98" i="1"/>
  <c r="F100" i="1"/>
  <c r="F102" i="1"/>
  <c r="D110" i="1"/>
  <c r="F110" i="1"/>
  <c r="D113" i="1"/>
  <c r="F113" i="1"/>
  <c r="D116" i="1"/>
  <c r="F116" i="1"/>
  <c r="D118" i="1"/>
  <c r="F118" i="1" s="1"/>
  <c r="D120" i="1"/>
  <c r="F120" i="1"/>
  <c r="F123" i="1"/>
  <c r="F125" i="1"/>
  <c r="F127" i="1"/>
  <c r="F129" i="1"/>
  <c r="F140" i="1"/>
  <c r="F145" i="1"/>
  <c r="D148" i="1"/>
  <c r="F148" i="1"/>
  <c r="D151" i="1"/>
  <c r="F151" i="1"/>
  <c r="F153" i="1"/>
  <c r="F155" i="1"/>
  <c r="F165" i="1"/>
  <c r="F167" i="1"/>
  <c r="F170" i="1"/>
  <c r="F172" i="1"/>
  <c r="F174" i="1"/>
  <c r="F176" i="1"/>
  <c r="F178" i="1"/>
  <c r="F180" i="1"/>
  <c r="F182" i="1"/>
  <c r="F184" i="1"/>
  <c r="F190" i="1"/>
  <c r="F195" i="1" s="1"/>
  <c r="F220" i="1" s="1"/>
  <c r="F192" i="1"/>
  <c r="F230" i="1"/>
  <c r="F232" i="1"/>
  <c r="D236" i="1"/>
  <c r="F236" i="1" s="1"/>
  <c r="D240" i="1"/>
  <c r="F240" i="1" s="1"/>
  <c r="F242" i="1"/>
  <c r="F246" i="1"/>
  <c r="D272" i="1"/>
  <c r="F272" i="1"/>
  <c r="D274" i="1"/>
  <c r="F274" i="1"/>
  <c r="D276" i="1"/>
  <c r="F276" i="1" s="1"/>
  <c r="F278" i="1"/>
  <c r="D282" i="1"/>
  <c r="F282" i="1" s="1"/>
  <c r="D284" i="1"/>
  <c r="F284" i="1" s="1"/>
  <c r="D286" i="1"/>
  <c r="F286" i="1"/>
  <c r="F288" i="1"/>
  <c r="F301" i="1"/>
  <c r="F348" i="1" s="1"/>
  <c r="F303" i="1"/>
  <c r="F305" i="1"/>
  <c r="F307" i="1"/>
  <c r="F312" i="1"/>
  <c r="F314" i="1"/>
  <c r="F316" i="1"/>
  <c r="F318" i="1"/>
  <c r="F320" i="1"/>
  <c r="F330" i="1"/>
  <c r="F332" i="1"/>
  <c r="D335" i="1"/>
  <c r="F335" i="1"/>
  <c r="D378" i="1"/>
  <c r="F380" i="1"/>
  <c r="F396" i="1" s="1"/>
  <c r="D384" i="1"/>
  <c r="F384" i="1"/>
  <c r="D386" i="1"/>
  <c r="F386" i="1" s="1"/>
  <c r="F390" i="1"/>
  <c r="F410" i="1"/>
  <c r="F412" i="1"/>
  <c r="F414" i="1"/>
  <c r="F420" i="1"/>
  <c r="F422" i="1"/>
  <c r="F425" i="1"/>
  <c r="F427" i="1"/>
  <c r="F430" i="1"/>
  <c r="F432" i="1"/>
  <c r="F435" i="1"/>
  <c r="D437" i="1"/>
  <c r="F437" i="1"/>
  <c r="F439" i="1"/>
  <c r="F496" i="1"/>
  <c r="F498" i="1"/>
  <c r="F502" i="1"/>
  <c r="F526" i="1"/>
  <c r="F528" i="1"/>
  <c r="F530" i="1"/>
  <c r="F533" i="1"/>
  <c r="F535" i="1"/>
  <c r="F539" i="1"/>
  <c r="F541" i="1"/>
  <c r="F543" i="1"/>
  <c r="F548" i="1"/>
  <c r="F550" i="1"/>
  <c r="F552" i="1"/>
  <c r="F556" i="1"/>
  <c r="F561" i="1"/>
  <c r="F567" i="1"/>
  <c r="F594" i="1"/>
  <c r="F596" i="1"/>
  <c r="F601" i="1"/>
  <c r="F603" i="1"/>
  <c r="F605" i="1"/>
  <c r="D608" i="1"/>
  <c r="F608" i="1" s="1"/>
  <c r="D610" i="1"/>
  <c r="F610" i="1"/>
  <c r="F614" i="1"/>
  <c r="D623" i="1"/>
  <c r="F623" i="1"/>
  <c r="F625" i="1"/>
  <c r="D629" i="1"/>
  <c r="F629" i="1"/>
  <c r="F631" i="1"/>
  <c r="F687" i="1"/>
  <c r="F689" i="1"/>
  <c r="F691" i="1"/>
  <c r="F695" i="1"/>
  <c r="F697" i="1"/>
  <c r="F699" i="1"/>
  <c r="F701" i="1"/>
  <c r="F761" i="1"/>
  <c r="F762" i="1"/>
  <c r="F763" i="1"/>
  <c r="F764" i="1"/>
  <c r="F765" i="1"/>
  <c r="F766" i="1"/>
  <c r="F767" i="1"/>
  <c r="F771" i="1"/>
  <c r="F772" i="1"/>
  <c r="F773" i="1"/>
  <c r="F774" i="1"/>
  <c r="F775" i="1"/>
  <c r="F777" i="1"/>
  <c r="F794" i="1"/>
  <c r="F813" i="1" s="1"/>
  <c r="F797" i="1"/>
  <c r="F801" i="1"/>
  <c r="F802" i="1"/>
  <c r="F803" i="1"/>
  <c r="F804" i="1"/>
  <c r="F805" i="1"/>
  <c r="F806" i="1"/>
  <c r="F807" i="1"/>
  <c r="F808" i="1"/>
  <c r="F816" i="1"/>
  <c r="F817" i="1"/>
  <c r="F819" i="1"/>
  <c r="F820" i="1"/>
  <c r="F821" i="1"/>
  <c r="F822" i="1"/>
  <c r="F823" i="1"/>
  <c r="F824" i="1"/>
  <c r="F826" i="1"/>
  <c r="F827" i="1"/>
  <c r="F828" i="1"/>
  <c r="F829" i="1"/>
  <c r="F830" i="1"/>
  <c r="F836" i="1"/>
  <c r="F837" i="1"/>
  <c r="F851" i="1"/>
  <c r="F852" i="1"/>
  <c r="F853" i="1"/>
  <c r="F854" i="1"/>
  <c r="F855" i="1"/>
  <c r="F856" i="1"/>
  <c r="F858" i="1"/>
  <c r="F859" i="1"/>
  <c r="F861" i="1"/>
  <c r="F862" i="1"/>
  <c r="F863" i="1"/>
  <c r="F864" i="1"/>
  <c r="D938" i="1"/>
  <c r="F938" i="1" s="1"/>
  <c r="F939" i="1"/>
  <c r="F940" i="1"/>
  <c r="F941" i="1"/>
  <c r="F943" i="1"/>
  <c r="F944" i="1"/>
  <c r="F945" i="1"/>
  <c r="F947" i="1"/>
  <c r="F948" i="1"/>
  <c r="F953" i="1"/>
  <c r="F954" i="1"/>
  <c r="F955" i="1"/>
  <c r="F956" i="1"/>
  <c r="F958" i="1"/>
  <c r="F963" i="1"/>
  <c r="F964" i="1"/>
  <c r="F965" i="1"/>
  <c r="F967" i="1"/>
  <c r="F968" i="1"/>
  <c r="F969" i="1"/>
  <c r="F970" i="1"/>
  <c r="F971" i="1"/>
  <c r="F972" i="1"/>
  <c r="F975" i="1"/>
  <c r="F976" i="1"/>
  <c r="F978" i="1"/>
  <c r="F979" i="1"/>
  <c r="F980" i="1"/>
  <c r="F981" i="1"/>
  <c r="F986" i="1"/>
  <c r="F987" i="1"/>
  <c r="F988" i="1"/>
  <c r="F989" i="1"/>
  <c r="F990" i="1"/>
  <c r="F991" i="1"/>
  <c r="F992" i="1"/>
  <c r="F993" i="1"/>
  <c r="F995" i="1"/>
  <c r="F996" i="1"/>
  <c r="F997" i="1"/>
  <c r="F998" i="1"/>
  <c r="F999" i="1"/>
  <c r="F1000" i="1"/>
  <c r="F1006" i="1"/>
  <c r="F1032" i="1" s="1"/>
  <c r="F1048" i="1" s="1"/>
  <c r="F1008" i="1"/>
  <c r="F1009" i="1"/>
  <c r="F1010" i="1"/>
  <c r="F1011" i="1"/>
  <c r="F1012" i="1"/>
  <c r="F1013" i="1"/>
  <c r="F1015" i="1"/>
  <c r="F1016" i="1"/>
  <c r="F1017" i="1"/>
  <c r="F1019" i="1"/>
  <c r="D296" i="1"/>
  <c r="F960" i="1" l="1"/>
  <c r="F1042" i="1" s="1"/>
  <c r="F951" i="1"/>
  <c r="F1040" i="1" s="1"/>
  <c r="F32" i="1"/>
  <c r="F617" i="1"/>
  <c r="F641" i="1" s="1"/>
  <c r="F652" i="1" s="1"/>
  <c r="F339" i="1"/>
  <c r="F351" i="1" s="1"/>
  <c r="F849" i="1"/>
  <c r="F878" i="1" s="1"/>
  <c r="F635" i="1"/>
  <c r="F644" i="1" s="1"/>
  <c r="F570" i="1"/>
  <c r="F579" i="1" s="1"/>
  <c r="F107" i="1"/>
  <c r="F204" i="1" s="1"/>
  <c r="F703" i="1"/>
  <c r="F713" i="1" s="1"/>
  <c r="F752" i="1" s="1"/>
  <c r="F520" i="1"/>
  <c r="F26" i="1" s="1"/>
  <c r="F77" i="1"/>
  <c r="F200" i="1" s="1"/>
  <c r="F545" i="1"/>
  <c r="F576" i="1" s="1"/>
  <c r="F585" i="1" s="1"/>
  <c r="F186" i="1"/>
  <c r="F216" i="1" s="1"/>
  <c r="F983" i="1"/>
  <c r="F1044" i="1" s="1"/>
  <c r="F874" i="1"/>
  <c r="F769" i="1"/>
  <c r="F870" i="1" s="1"/>
  <c r="F259" i="1"/>
  <c r="F14" i="1" s="1"/>
  <c r="F137" i="1"/>
  <c r="F208" i="1" s="1"/>
  <c r="F416" i="1"/>
  <c r="F453" i="1" s="1"/>
  <c r="F489" i="1" s="1"/>
  <c r="F1003" i="1"/>
  <c r="F1046" i="1" s="1"/>
  <c r="F832" i="1"/>
  <c r="F876" i="1" s="1"/>
  <c r="F790" i="1"/>
  <c r="F872" i="1" s="1"/>
  <c r="F447" i="1"/>
  <c r="F458" i="1" s="1"/>
  <c r="F293" i="1"/>
  <c r="F345" i="1" s="1"/>
  <c r="F365" i="1" s="1"/>
  <c r="F17" i="1" s="1"/>
  <c r="F162" i="1"/>
  <c r="F212" i="1" s="1"/>
  <c r="F866" i="1"/>
  <c r="F880" i="1" s="1"/>
  <c r="F179" i="6"/>
  <c r="F117" i="6"/>
  <c r="F258" i="6" s="1"/>
  <c r="F29" i="1"/>
  <c r="F255" i="6"/>
  <c r="F35" i="1"/>
  <c r="F261" i="6"/>
  <c r="F20" i="1"/>
  <c r="F245" i="6"/>
  <c r="F264" i="6" s="1"/>
  <c r="F905" i="1" l="1"/>
  <c r="F38" i="1" s="1"/>
  <c r="F1069" i="1"/>
  <c r="F41" i="1" s="1"/>
  <c r="F224" i="1"/>
  <c r="F11" i="1" s="1"/>
  <c r="F46" i="1" s="1"/>
  <c r="D6" i="2" s="1"/>
  <c r="F309" i="6"/>
  <c r="D8" i="2" s="1"/>
  <c r="F23" i="1"/>
  <c r="D13" i="2" l="1"/>
  <c r="D17" i="2" l="1"/>
  <c r="D36" i="2"/>
</calcChain>
</file>

<file path=xl/sharedStrings.xml><?xml version="1.0" encoding="utf-8"?>
<sst xmlns="http://schemas.openxmlformats.org/spreadsheetml/2006/main" count="1441" uniqueCount="763">
  <si>
    <t>TOTAL ELEMENT No.11 (ELECTRICAL INSTALLATIONS) TO SUMMARY</t>
  </si>
  <si>
    <t>Total Page No. 4.4 /34</t>
  </si>
  <si>
    <t>Total Page No. 4.4 /33</t>
  </si>
  <si>
    <t>Total Page No. 4.4 /32</t>
  </si>
  <si>
    <t>Total Page No. 4.4 /31</t>
  </si>
  <si>
    <t xml:space="preserve">COLLECTION </t>
  </si>
  <si>
    <t xml:space="preserve">Total for Inverter System </t>
  </si>
  <si>
    <t>m</t>
  </si>
  <si>
    <r>
      <t>Wiring by 3 x 6mm</t>
    </r>
    <r>
      <rPr>
        <vertAlign val="superscript"/>
        <sz val="10"/>
        <rFont val="Arial"/>
        <family val="2"/>
      </rPr>
      <t>2</t>
    </r>
    <r>
      <rPr>
        <sz val="10"/>
        <rFont val="Arial"/>
        <family val="2"/>
      </rPr>
      <t xml:space="preserve"> SC PVC-I Copper cables  from the inverters.</t>
    </r>
  </si>
  <si>
    <t>H</t>
  </si>
  <si>
    <t>No.</t>
  </si>
  <si>
    <t>100A 6-way SPN MCB Consumer's Unit for surface mounting complete with integral isolator and MCBs as Crabtree or equal as shown in the drawings for AC.</t>
  </si>
  <si>
    <t>G</t>
  </si>
  <si>
    <t>No</t>
  </si>
  <si>
    <t>Steel shelves for mounting Batteries and Inverters.</t>
  </si>
  <si>
    <t>F</t>
  </si>
  <si>
    <t>E</t>
  </si>
  <si>
    <t>Mate Controller</t>
  </si>
  <si>
    <t>D</t>
  </si>
  <si>
    <t>Pure sine wave inverter rated at 3000W 220Volts, 50 Hz, as Outback VFX3048E Vented from USA or Equal approved including connection to mains power.</t>
  </si>
  <si>
    <t>C</t>
  </si>
  <si>
    <t>B</t>
  </si>
  <si>
    <t xml:space="preserve">Inverter System </t>
  </si>
  <si>
    <t>TV Outlet on wall wired by RG59 Coaxial cable from central aerial.</t>
  </si>
  <si>
    <t>A</t>
  </si>
  <si>
    <t>TV Outlet</t>
  </si>
  <si>
    <t>Total Carried to Collection</t>
  </si>
  <si>
    <t>4 Zone Fire detection, alarm control and indicating  panel mounted in position as indicated on drawings.  Rated at 240V, 50HZ, but operating voltage 24V D.C. and including standby batteries for 24 hours, with integral charger and all accessories.</t>
  </si>
  <si>
    <t>T</t>
  </si>
  <si>
    <t xml:space="preserve">Fire alarm electronic sounder </t>
  </si>
  <si>
    <t>S</t>
  </si>
  <si>
    <t xml:space="preserve"> Manual Pull Station</t>
  </si>
  <si>
    <t>R</t>
  </si>
  <si>
    <t xml:space="preserve"> Rate of Rise Heat Detectors </t>
  </si>
  <si>
    <t>Q</t>
  </si>
  <si>
    <t xml:space="preserve">Optical Smoke Detectors </t>
  </si>
  <si>
    <t>P</t>
  </si>
  <si>
    <r>
      <t>Fire Alarm points wired by 2core x 1.0mm</t>
    </r>
    <r>
      <rPr>
        <vertAlign val="superscript"/>
        <sz val="10"/>
        <rFont val="Arial"/>
        <family val="2"/>
      </rPr>
      <t>2</t>
    </r>
    <r>
      <rPr>
        <sz val="10"/>
        <rFont val="Arial"/>
        <family val="2"/>
      </rPr>
      <t xml:space="preserve"> MIC heat resistant copper cables in PVC concealed conduit complete with all accessories.</t>
    </r>
  </si>
  <si>
    <t>O</t>
  </si>
  <si>
    <t>Fire Alarm System</t>
  </si>
  <si>
    <t>Basic VOIP hand set compatible with the Central PABX.</t>
  </si>
  <si>
    <t>N</t>
  </si>
  <si>
    <t>42U rack complete with all accessories.</t>
  </si>
  <si>
    <t>M</t>
  </si>
  <si>
    <t>24way switch complete with termination.</t>
  </si>
  <si>
    <t>L</t>
  </si>
  <si>
    <t>24way patch panel complete with termination.</t>
  </si>
  <si>
    <t>K</t>
  </si>
  <si>
    <t>Twin RJ45 Outlets complete with termination.</t>
  </si>
  <si>
    <t>J</t>
  </si>
  <si>
    <t>Telephone outlets in trunking wired by CAT6 Cable from Server Room complete with termination.</t>
  </si>
  <si>
    <t>I</t>
  </si>
  <si>
    <t>Computer outlets in trunking/conduit wired by CAT6 Cable from Server Room complete with termination.</t>
  </si>
  <si>
    <t>Three section plastic trunking overall section 218 x 50mm as Marshall - Tufflex Sterling Profile 3 or equal approved complete with couplers, end caps, internal and external bends and all accessories.</t>
  </si>
  <si>
    <t>Telephone and Computer Outlets</t>
  </si>
  <si>
    <t>Excavate pit and fill with charcoal and coarse salt, place copper electrodes and connect them, construct manhole with cover and marking complete with all accessories.</t>
  </si>
  <si>
    <t>Test clamp complete as by FURSE or equal.</t>
  </si>
  <si>
    <t>Copper tape of hard drawn high conductivity copper 3mm x 25mm cross section for horizontal and down conductors complete with fixing clips and all accessories as by FURSE or equal.</t>
  </si>
  <si>
    <t xml:space="preserve"> Lightning Protection</t>
  </si>
  <si>
    <t xml:space="preserve">Earth Electrodes made from hard drawn copper or copper weld complete with cap, earth clamp, manhole and all accessories as made by FURSE or equal. </t>
  </si>
  <si>
    <r>
      <t>General Earthing by 35mm</t>
    </r>
    <r>
      <rPr>
        <vertAlign val="superscript"/>
        <sz val="10"/>
        <rFont val="Arial"/>
        <family val="2"/>
      </rPr>
      <t>2</t>
    </r>
    <r>
      <rPr>
        <sz val="10"/>
        <rFont val="Arial"/>
        <family val="2"/>
      </rPr>
      <t xml:space="preserve"> stranded bare copper cable complete with all accessories.</t>
    </r>
  </si>
  <si>
    <t>EARTHING</t>
  </si>
  <si>
    <t>Wiring to TPN Isolator by 4x6mm2 PVC copper cables in PVC conduits complete with all accessories.</t>
  </si>
  <si>
    <t>Wiring to DP switches by 3x4mm2 PVC copper cables in PVC conduits complete with all accessories.</t>
  </si>
  <si>
    <t>63A TPN Isolator on wall.</t>
  </si>
  <si>
    <t>20A DP switched outlets on wall.</t>
  </si>
  <si>
    <t>13A 3pin sparkless twin switched socket outlets on wall.</t>
  </si>
  <si>
    <t>13A 3pin twin switched socket outlets on wall as HAVELLS or equal approved.</t>
  </si>
  <si>
    <t>Sockets</t>
  </si>
  <si>
    <t>6A 3 gang 1way light switch as MK or equal approved complete with all accessories.</t>
  </si>
  <si>
    <t>6A 2 gang 1way light switch as MK or equal approved complete with all accessories.</t>
  </si>
  <si>
    <t>6A 1 gang 1way light switch as MK or equal approved complete with all accessories.</t>
  </si>
  <si>
    <t>Lighting Switches</t>
  </si>
  <si>
    <t>Operating Theatre Lamp</t>
  </si>
  <si>
    <t>Ceiling mounted Water proof round fitting with polycarbonate opal diffuser for 18W CFL lamp complete with all accessories (Light Type C).</t>
  </si>
  <si>
    <t>Water proof bulkhead with glass/polycarbonate opal diffuser for 18W CFL lamp complete with all accessories (Light Type S).</t>
  </si>
  <si>
    <t>Aluminium bodied maintained Cold Cathode  ceiling mounted Emergency EXIT sign, with 3 hour maintained battery,  as Pierlite or equal approved. Light Type EXIT)</t>
  </si>
  <si>
    <t>Emergency Surface Bulkhead for 1x18W CFL lamp with 3 hour battery, as Pierlite or equal approved (Light Type DE).</t>
  </si>
  <si>
    <t>T5 2x28W 1200mm twin surface mounted waterproof fluorescent luminaire with injection molded GRP body, polycarbonate opal diffuser, High Frequency electronic control gear, as Thorn or equal approved (Light Type F2).</t>
  </si>
  <si>
    <t>T5 1x28W 1200mm single surface mounted bare batten fluorescent luminaire with injection molded GRP body  High Frequency electronic control gear, as Thorn or equal approved (Light Type F1).</t>
  </si>
  <si>
    <t>Lighting Fittings</t>
  </si>
  <si>
    <t>100A  12way SPN MCB wall mounted recessed Consumer's Unit, complete with integral isolator, MCBs and all accessories, as HAVELLS or equal approved (CU1).</t>
  </si>
  <si>
    <t>100A  6 way TPN MCB wall mounted recessed Distribution Board, complete with integral isolator, MCBs and all accessories, as HAVELLS or equal approved (DB1).</t>
  </si>
  <si>
    <t>Adaptable box with TPN 100A connector block.</t>
  </si>
  <si>
    <t>Distribution Boards</t>
  </si>
  <si>
    <r>
      <t>Cabling from DB  to Consumer units by 3x 16mm</t>
    </r>
    <r>
      <rPr>
        <vertAlign val="superscript"/>
        <sz val="10"/>
        <rFont val="Arial"/>
        <family val="2"/>
      </rPr>
      <t>2</t>
    </r>
    <r>
      <rPr>
        <sz val="10"/>
        <rFont val="Arial"/>
        <family val="2"/>
      </rPr>
      <t xml:space="preserve"> PVC Copper cables in PVC duct/Cable trays/surface complete with terminations, glanding, clipping and all accessories.</t>
    </r>
  </si>
  <si>
    <r>
      <t>Cabling from the Adaptable Box to CU1 by 3 x 16mm</t>
    </r>
    <r>
      <rPr>
        <vertAlign val="superscript"/>
        <sz val="10"/>
        <rFont val="Arial"/>
        <family val="2"/>
      </rPr>
      <t>2</t>
    </r>
    <r>
      <rPr>
        <sz val="10"/>
        <rFont val="Arial"/>
        <family val="2"/>
      </rPr>
      <t xml:space="preserve"> PVC Copper cables in PVC duct/Cable trays/surface complete with terminations, glanding, clipping and all accessories.</t>
    </r>
  </si>
  <si>
    <r>
      <t>Socket outlet points wired by 3 x 2.5mm</t>
    </r>
    <r>
      <rPr>
        <vertAlign val="superscript"/>
        <sz val="10"/>
        <rFont val="Arial"/>
        <family val="2"/>
      </rPr>
      <t>2</t>
    </r>
    <r>
      <rPr>
        <sz val="10"/>
        <rFont val="Arial"/>
        <family val="2"/>
      </rPr>
      <t xml:space="preserve"> SC PVC copper cables in 25mm heavy guage PVC surface/concealed conduit/trunking complete with all accessories including boxes for sockets on trunking with all accessories</t>
    </r>
  </si>
  <si>
    <r>
      <t>Lighting points wired by 3 x 1.5mm</t>
    </r>
    <r>
      <rPr>
        <vertAlign val="superscript"/>
        <sz val="10"/>
        <rFont val="Arial"/>
        <family val="2"/>
      </rPr>
      <t>2</t>
    </r>
    <r>
      <rPr>
        <sz val="10"/>
        <rFont val="Arial"/>
        <family val="2"/>
      </rPr>
      <t xml:space="preserve"> SC PVC copper cables in 25mm heavy guage PVC conduit  surface/concealed conduit with drops concealed in walls to switch positions complete with MK steel boxes complete with all accessories.</t>
    </r>
  </si>
  <si>
    <t>Wiring</t>
  </si>
  <si>
    <t>The entire electrical installation shall be tested for compliance in accordance to the 16th Edition of the IEE Wiring Regulations and witnessed / approved by the Engineer</t>
  </si>
  <si>
    <t>x)</t>
  </si>
  <si>
    <t>All wiring accessories shall be as per Specifications and Drawings (or otherwise specificied) complete with all attachments and accessories. All samples to be approved prior to installation by the Engineer.</t>
  </si>
  <si>
    <t>ix)</t>
  </si>
  <si>
    <t>All Fire Detection and Alarm System elements shall be as per Specifications and Drawings.</t>
  </si>
  <si>
    <t>viii)</t>
  </si>
  <si>
    <t xml:space="preserve">All lightings fittings shall be as per Specifications and Drawings with electronic control gear compartible with 240V/50Hz. All lighting fittings are to be approved by the Engineer prior to installation. </t>
  </si>
  <si>
    <t>vii)</t>
  </si>
  <si>
    <t>All indoor cables are to recessed within the cable ducts, ceiling voids, wall fabric enclosed in suitably sized PVC conduits neatly installed as per Drawings and to approval by the Engineer.</t>
  </si>
  <si>
    <t>vi)</t>
  </si>
  <si>
    <t>The rate for the underground cables shall cover excavation, sand-bedding, backfilling, trenching, enclosing in PVC ducts, manholes, where necessary, and all associated builders' works. Actual measurements shall be based on the site conditions.</t>
  </si>
  <si>
    <t>v)</t>
  </si>
  <si>
    <t>All underground reticulation and distribution cables are to be supplied and installed c/w all necessary fixing / clipping / supporting / glanding and termination accessories as per general specification and type approved by the Engineer.</t>
  </si>
  <si>
    <t>iv)</t>
  </si>
  <si>
    <t xml:space="preserve">All power supply cables measured under this Bills of Quantities have provisional route length stated. Actual measurements will be done on site during evaluation. </t>
  </si>
  <si>
    <t>iii)</t>
  </si>
  <si>
    <t>All Main / Sub-Main Distribution Panel MCCB Boards as well as MCB Distribution Boards to be of Schneider / CRABTREE Loadstar / Memshield Manufacture.</t>
  </si>
  <si>
    <t>ii)</t>
  </si>
  <si>
    <t>To be supplied, delivered to Site, installed, connected complete and commissioned in full working condition including all the necessary fixing/mounting/terminting accessories as per Specification and Drawings, tested and commissioned to the satisfaction of the Electrical Engineer.</t>
  </si>
  <si>
    <t>i)</t>
  </si>
  <si>
    <t>All Specified Materials - General Notes</t>
  </si>
  <si>
    <t>ELECTRICAL INSTALLATION</t>
  </si>
  <si>
    <t>ELEMENT No. 11</t>
  </si>
  <si>
    <t>TOTAL ELEMENT No.10 (MECHANICAL INSTALLATIONS) TO SUMMARY</t>
  </si>
  <si>
    <t>Total Page No. 5.4 /28</t>
  </si>
  <si>
    <t>Total Page No. 5.4 /27</t>
  </si>
  <si>
    <t>Total Page No. 5.4 /26</t>
  </si>
  <si>
    <t>Total Page No. 5.4 /25</t>
  </si>
  <si>
    <t>Total Page No. 5.4 /24</t>
  </si>
  <si>
    <t xml:space="preserve">Gas outlet taps </t>
  </si>
  <si>
    <t>Gas manifold</t>
  </si>
  <si>
    <t>Gas control valve</t>
  </si>
  <si>
    <t>20mm copper gas pipes complete.</t>
  </si>
  <si>
    <t>Piped Medical Gases</t>
  </si>
  <si>
    <t xml:space="preserve"> No. </t>
  </si>
  <si>
    <t>Dry powder portable fire extinguisher 9 kg as NAFFCO ABC powder Model NP9 or equal approved.</t>
  </si>
  <si>
    <t>Carbon Dioxide portable fire extinguisher 5kg as NAFFCO CO2 gas extinguisher Model NC5 or equal approved.</t>
  </si>
  <si>
    <t>Fire Extinguishers</t>
  </si>
  <si>
    <t>38mm uPVC soil waste pipe in wall complete with all accessories.</t>
  </si>
  <si>
    <t>50mm uPVC soil waste pipe in wall complete with all accessories.</t>
  </si>
  <si>
    <t>110mm uPVC soil waste pipe burried in the ground to a fall of 1:60 complete with all accessories.</t>
  </si>
  <si>
    <t>Soak pit 5000mm diameter, depth 3000mm tapering to 2000mm diameter complete with hardcore, 1000gauge polythene sheet and all accessories.</t>
  </si>
  <si>
    <r>
      <t xml:space="preserve">Excavate for and construct </t>
    </r>
    <r>
      <rPr>
        <b/>
        <sz val="10"/>
        <rFont val="Arial"/>
        <family val="2"/>
      </rPr>
      <t>20</t>
    </r>
    <r>
      <rPr>
        <sz val="10"/>
        <rFont val="Arial"/>
        <family val="2"/>
      </rPr>
      <t xml:space="preserve"> users </t>
    </r>
    <r>
      <rPr>
        <b/>
        <sz val="10"/>
        <rFont val="Arial"/>
        <family val="2"/>
      </rPr>
      <t xml:space="preserve">Septic Tank </t>
    </r>
    <r>
      <rPr>
        <sz val="10"/>
        <rFont val="Arial"/>
        <family val="2"/>
      </rPr>
      <t>over all size3</t>
    </r>
    <r>
      <rPr>
        <b/>
        <sz val="10"/>
        <rFont val="Arial"/>
        <family val="2"/>
      </rPr>
      <t>300</t>
    </r>
    <r>
      <rPr>
        <b/>
        <i/>
        <sz val="10"/>
        <rFont val="Arial"/>
        <family val="2"/>
      </rPr>
      <t>mmx1800x1800mm (LxWxD inner dimensions)</t>
    </r>
    <r>
      <rPr>
        <sz val="10"/>
        <rFont val="Arial"/>
        <family val="2"/>
      </rPr>
      <t xml:space="preserve"> built in 200mm thick concrete block walling in 1:4 cement mortar walls plastered inside with approved water proofing additive in two coats:150mm concrete mix (1:3:6-20mm aggregate) base :150mm thick top reinforced concrete slab of grade 25/20 with two 610mmx450mm rebate openings and double seal cast iron covers. Rate to including all accessories as per drawing details. </t>
    </r>
  </si>
  <si>
    <t xml:space="preserve">Excavate for and construct manhole size 750mmx900mmm depth to invert level (average) 1200mm built in 200mm thick concrete block walling in 1:4 cement mortar walls plastered inside with approved water proofing additive in two coats:150mm concrete mix (1:3:6-20mm aggregate) base 1000mmx150mm (average) thick benching including 2No straight and curved 150mm half round main channel:150mm thick slab, 610mmx450mm rebate opening and double seal heavy duty reinforced concrete cover including all accessories as per drawing. </t>
  </si>
  <si>
    <t xml:space="preserve">Excavate for and construct manhole size 600mmx750mmm depth to invert level (average) 900mm built in 200mm thick concrete block walling in 1:4 cement mortar walls plastered inside with approved water proofing additive in two coats:150mm concrete mix (1:3:6-20mm aggregate) base 1000mmx150mm (average) thick benching including 2No straight and curved 150mm half round main channel:150mm thick slab, 610mmx450mm rebate opening and double seal heavy duty reinforced concrete cover including all accessories as per drawing. </t>
  </si>
  <si>
    <t xml:space="preserve">Excavate for and construct manhole size 450mmx600mmm depth to invert level (average) 600mm built in 200mm thick concrete block walling in 1:4 cement mortar walls plastered inside with approved water proofing additive in two coats:150mm concrete mix (1:3:6-20mm aggregate) base 1000mmx150mm (average) thick benching including 2No straight and curved 150mm half round main channel:150mm thick slab, 610mmx450mm rebate opening and double seal heavy duty reinforced concrete cover including all accessories as per drawing. </t>
  </si>
  <si>
    <t>Supply and fix the following in uPVC soil and waste system to BS 4514 with fittings, fixed according to the manufacturer's printed instructions and BS 5572:1978 all as supplied by KEY-TERRAIN or equal approved, complete with all fittings and accessories.</t>
  </si>
  <si>
    <t>WASTE WATER DRAINAGE</t>
  </si>
  <si>
    <t>Swinging arm automatic semi-rigid hose reel 19mm diameter and 30m long to BSEN 671-1-2001 and BSEN 694-2001 complete with all accessories including wall mounting box, Jet and Spray nozzle and all accessories as NAFFCO Model 19NFH-020M or equal approved.</t>
  </si>
  <si>
    <t>25mm CPVC PN16 pipe work from main riser to water hoses complete with all fittings and accessories.</t>
  </si>
  <si>
    <t>25mm gate valves</t>
  </si>
  <si>
    <t>50x50x25mm Tee</t>
  </si>
  <si>
    <t>50mm CPVC PN16 pipe from water tank to hose reels complete with all accessories.</t>
  </si>
  <si>
    <t>Hose Reel Installations</t>
  </si>
  <si>
    <t>Hand Pump to boost water pressure from rainwater tank to overhead tank  as India force lift pump, capacity 10L/min at 10M head.</t>
  </si>
  <si>
    <t>NO</t>
  </si>
  <si>
    <t>15mm Stop Cock as Peglar or equal and approved</t>
  </si>
  <si>
    <t>LM</t>
  </si>
  <si>
    <t>110mm PN6 PVC pipe from Roof gutters to water tank</t>
  </si>
  <si>
    <t>Platform in concrete 3000mm diameter, 400mm high for mounting above tank including builders' work.</t>
  </si>
  <si>
    <t xml:space="preserve">Cylindrical PVC vertical water tank 10000 Litres as Poly Tanks or equal approved complete with all accessories for rain water harvesting. </t>
  </si>
  <si>
    <t>Water supply line DN 25mm PN10 HDPE pipe burried in the ground 600mm below formation level complete with excavations, backfilling and making good.</t>
  </si>
  <si>
    <t>Rain Water Harvesting Tank</t>
  </si>
  <si>
    <t xml:space="preserve">Cylindrical PVC vertical water tank 3000 Litres as Poly Tanks or equal approved complete with 25mm inlet ball valve, overflow, outlet and wash out and all accessories. </t>
  </si>
  <si>
    <t>Water Tank</t>
  </si>
  <si>
    <t>Item</t>
  </si>
  <si>
    <t>Excavation for the distribution and supply pipes including back fill after laying of pipes; including excavation for column bases for the steel water tank.</t>
  </si>
  <si>
    <t>Flexible tube 450mm long complete</t>
  </si>
  <si>
    <t>20mm angle valves</t>
  </si>
  <si>
    <t>32mm gate valves</t>
  </si>
  <si>
    <t xml:space="preserve">20mm PPR cold water Pipe work complete. </t>
  </si>
  <si>
    <t xml:space="preserve">25mm PPR cold water Pipe work complete. </t>
  </si>
  <si>
    <t xml:space="preserve">32mm PPR cold water Pipe work complete. </t>
  </si>
  <si>
    <t>PIPE WORK</t>
  </si>
  <si>
    <t>All Cold and Hot Water piping shall be  PPR pipe PN25 complete with Tees, Sockets, Elbows, Threaded adapters, Threaded elbows, Reducers and all associated fittings.</t>
  </si>
  <si>
    <t xml:space="preserve">INTERNAL WATER SUPPLY AND DISTRIBUTION </t>
  </si>
  <si>
    <t>Vertical type Electric Water heater 100litres with glass lined inner cylinder, 3KW electric heater element, thermostat and all accessories as ARISTON or equal approved.</t>
  </si>
  <si>
    <t>Electric Water heater</t>
  </si>
  <si>
    <t>300 litre passive thermo siphon closed circuit water heater complete with 300litres insulated storage tank horizontally mounted, with 3KW booster element, 2No solar passive heat collectors each of minimum area 2m2, capable of delivering 300 litres of water at 60deg. Centigrade in Uganda complete with mounting structure on roof. Alternatively an equivalent evacuated tube type of solar water heater will be acceptable. The Units shall be from a reputable International manufacturer such as Solarhart or equal approved.</t>
  </si>
  <si>
    <t>Solar Water Heating Systems</t>
  </si>
  <si>
    <t>Dangerous drugs safe</t>
  </si>
  <si>
    <t>Stainless Steel Kitchen Sink, single bowl single drain approximately 1000×500x200mm, rimless, with overflow, plastic waste, plastic bottle trap, bib tap, and all accessories.</t>
  </si>
  <si>
    <t>Stainless steel radiused hosptal sink 600x600x215mm as VECTA SK 1/2 or equal approved, complete with mixer elbow pillar tap, bottle trap, waste and all accessories</t>
  </si>
  <si>
    <t>Laboratory Sink in heavy duty fireclay 585×380x230mm flanged, with no overflow, acid resistant plastic waste, plastic bottle trap, acid resistant single bench mounted tap S8401, and all accessories Armitage Shanks Larch Laboratory Sink S5945 or equal approved.</t>
  </si>
  <si>
    <t>Wall mounted Surgeons scrub up unit1600mm long,  manufactured from 18gauge stainless steel, 40mm waste. The front and sides of thae unit to be double walled, vermin proofed and sound deadened complete with inspection panel, elbow operated bib mixer tap and all accessories as Armitage Shanks htm64 Firth Scrub-up Trough S2855 or equal approved.</t>
  </si>
  <si>
    <t>Shower fitting consisting of surface chrome plate pipe, shower rose, bib tap, shower mixer tap and all accessories.</t>
  </si>
  <si>
    <t>Chrome plated rail 600mm long, 20mm diameter complete with fixing to the wall to approval</t>
  </si>
  <si>
    <t>Stainless steel semi-recessed toilet roll holder complete with fixing to the wall.</t>
  </si>
  <si>
    <t>6mm glass plate mirror size 610x475mm with bevelled edges complete.</t>
  </si>
  <si>
    <t>Close coupled washdown WC suite, with P trap, 6litre cistern, seat and cover and all accessories as Armitage Shanks htm64 Wentworth 2 S3161 or equal approved.</t>
  </si>
  <si>
    <t>htm64 combined slop hopper, sink and work surface unit 1600x600 made from 18gauge polished stainless steel complete with 110mm outlet, 9litre vitreous china surface cistern, flush pipe, elbow markwik taps and all accessories as Armitage Shanks S6504 or equal approved.</t>
  </si>
  <si>
    <t>Vitreous china Wash Basin approximately 400×365x190mm with tapholes, no overflow, no chainstay hole, plastic bottle trap, elbow operated bib tap and all accessories as Armitage Shanks htm64 Portman washbasin S2212 or equal approved.</t>
  </si>
  <si>
    <t>Vitreous china Wash Basin approximately 380×330x185mm with plastic bottle trap, elbow operated bib tap and all accessories (no tapholes, no overflow, no chainstay hole) as Armitage Shanks htm64 contour washbasin S2290 or equal approved.</t>
  </si>
  <si>
    <t>Supply and install the following sanitary fittings as specified "OR " Equal and Approved including all necessary fittings and accessories.</t>
  </si>
  <si>
    <t>Sanitary Fittings</t>
  </si>
  <si>
    <t>The Tenderers must allow in their prices for all couplings,connectors as required in the running lengths of pipes.</t>
  </si>
  <si>
    <t>The Contractor shall supply, deliver,install, test and commission to the satisfaction of the Engineer the following including builders works:-</t>
  </si>
  <si>
    <t>MECHANICAL INSTALLATION</t>
  </si>
  <si>
    <t>ELEMENT No. 10</t>
  </si>
  <si>
    <t>TOTAL ELEMENT No. 9 (FITTINGS &amp; FIXTURES) CARRIED TO SUMMARY</t>
  </si>
  <si>
    <t>Total Page No. 5.4 /22</t>
  </si>
  <si>
    <t>Total Page No. 5.4 /21</t>
  </si>
  <si>
    <t>no</t>
  </si>
  <si>
    <t xml:space="preserve">Toilets  benches comprising 50 x 25mm hardwood screwed onto 50x40mm hardwood plugged into wall </t>
  </si>
  <si>
    <t>Gents Changing Room Locker overall size 2500 x 450mm wide</t>
  </si>
  <si>
    <t>Ladies Changing Room Locker overall size 2500 x450mm wide</t>
  </si>
  <si>
    <t>2100mm High steel lockers comprising; 100mm thick concrete benching finished smooth; 2mm pressed steel cabinets; 12mm thick pressed steel doors with locks; chrome D handles and 25mm diameter rails; all ironmongery and accessories; painting and decoration to Architects Detailed Drawing</t>
  </si>
  <si>
    <t>Lockers</t>
  </si>
  <si>
    <t>Size 2000mm long x 600mm wide x 900mm high</t>
  </si>
  <si>
    <t>Size 2800mm long x 600mm wide x 900mm high</t>
  </si>
  <si>
    <t>Size 5400mm long x 600mm wide x 900mm high</t>
  </si>
  <si>
    <t>18mm Laminated Board shelves and sides; screwed to 50 x 50 x 4mm SHS framing complete with and including heavy duty rubber shoe to vertical framing; painting and decorations; to Architect's detailed drawing</t>
  </si>
  <si>
    <t>General Purpose Closed Cabinets</t>
  </si>
  <si>
    <t>3300mm long</t>
  </si>
  <si>
    <t>425x 75mm thick fixed Reinforced concrete class 25 worktops reinforced with BRC A142 mesh and finished with 18mm thick granite finish horizontally and vertically all to Architectural  details</t>
  </si>
  <si>
    <t>Reception Counters</t>
  </si>
  <si>
    <t>Rates for all joinery works must include all accessories and fittings;painting and decorations;ironmongery;as per Architect's detailed detailed drawings;the contractor must study the drawings and ensure that his price includes all items required on the fittings</t>
  </si>
  <si>
    <t>lm</t>
  </si>
  <si>
    <t>Pelmet box consisting of 25 x 200mm moulded fascia, 25 x 150mm top with one labour complete with returned ends fixed onto 50 x 50 x3mm CFA bearer in running lengths of pelmet : Aluminium I Section curtain track including runners and end stop</t>
  </si>
  <si>
    <t xml:space="preserve">Pelmet box </t>
  </si>
  <si>
    <t>FITTINGS &amp; FIXTURES</t>
  </si>
  <si>
    <t>ELEMENT No. 9</t>
  </si>
  <si>
    <t>TOTAL ELEMENT No. 8(INTERNAL FINISHES) CARRIED TO SUMMARY.</t>
  </si>
  <si>
    <t>Total Page No. 5.4 /20</t>
  </si>
  <si>
    <t>Total Page No. 5.4 /19</t>
  </si>
  <si>
    <t>75mm wide concave gypsum cornice: over 100 but not exceeding 200mm girth.</t>
  </si>
  <si>
    <r>
      <t>m</t>
    </r>
    <r>
      <rPr>
        <vertAlign val="superscript"/>
        <sz val="11"/>
        <rFont val="Arial"/>
        <family val="2"/>
      </rPr>
      <t>2</t>
    </r>
  </si>
  <si>
    <t>Ceiling</t>
  </si>
  <si>
    <t>Prepare and apply three coats of first grade emulsion paint on:.</t>
  </si>
  <si>
    <t>Supply and fix gypsum plaster board ceiling 12mm thick on ceiling 50 x 75mm timber branderings and 50 x 100 mm joists all at 600mm centres</t>
  </si>
  <si>
    <t xml:space="preserve"> Ceiling board</t>
  </si>
  <si>
    <t>Ceiling Finishes</t>
  </si>
  <si>
    <t>Tiling to walls</t>
  </si>
  <si>
    <t>150 x 150 x 6mm thick glazed glossy wall tiles: bedded on and including cement and sand (1:4) backing: grouted, jointed and pointed in white cement.</t>
  </si>
  <si>
    <t>Ditto surfaces less than 100mm girth</t>
  </si>
  <si>
    <t>Prepare and apply one undercoat and two finishing coats of silkvinyl paint to plastered surfaces</t>
  </si>
  <si>
    <t>Painting</t>
  </si>
  <si>
    <t>25mm thick plaster to walls to receive wall tiles (measured separately).</t>
  </si>
  <si>
    <t>25mm thick to walls.</t>
  </si>
  <si>
    <t>Internal lime plaster: steel trowell finish</t>
  </si>
  <si>
    <t>Wall Finishes</t>
  </si>
  <si>
    <t>15 x 200mm skirting with square top edge and coved at junction with pavings.</t>
  </si>
  <si>
    <t>Polished terrazzo:First coat 0f 13mm thick water proof cement and sand(1:3) second coat of 12mm thick coloured cement and marble aggregate (1:2:5) including 15 x 3mm plastic dividing strips at 1200mm centres</t>
  </si>
  <si>
    <t>Terrazzo Paving</t>
  </si>
  <si>
    <t>Floor Finishes</t>
  </si>
  <si>
    <t>INTERNAL FINISHES</t>
  </si>
  <si>
    <t>ELEMENT No. 8</t>
  </si>
  <si>
    <t>TOTAL ELEMENT No. 7 (INTERNAL DOORS) CARRIED TO SUMMARY</t>
  </si>
  <si>
    <t>Total Page No. 5.4 /18</t>
  </si>
  <si>
    <t>Total Page No. 5.4 /17</t>
  </si>
  <si>
    <t>Door frame and transome</t>
  </si>
  <si>
    <t>Prepare touch up primer and apply one undercoat and two finishing coats of gloss oil paint: on glazed metal surfaces</t>
  </si>
  <si>
    <t>General Surfaces: doors</t>
  </si>
  <si>
    <t>Prepare Knot, Prime, stop and apply three coats of clear varnish: on woodwork</t>
  </si>
  <si>
    <t>4mm thick clear sheet glass in vision panels</t>
  </si>
  <si>
    <t>Glass and glazing</t>
  </si>
  <si>
    <t>Kick plate size 800 x 200mm ref. AL 5089-200 W, or equal and approved</t>
  </si>
  <si>
    <t>Push plate 300 x 150mm ref. AL 5023-304 W, or equal and approved</t>
  </si>
  <si>
    <t>2 Lever Mortice door lock complete with lever furniture.</t>
  </si>
  <si>
    <t>3 Lever Mortice door lock complete with lever furniture,ref 2077-152, or equal and approved</t>
  </si>
  <si>
    <t>Floor or wall mounted Rubber door stop ref. AL 8730 AS or equal and approved</t>
  </si>
  <si>
    <t>prs</t>
  </si>
  <si>
    <t>Butt Hinges, 75 x 100mm: Heavy duty finished stainless steel or equal and approved</t>
  </si>
  <si>
    <t>Supply and fix the following ironmongery of "UNION" Manufacture or other equal and approved, complete with matching fixings to steel frames.</t>
  </si>
  <si>
    <t>Ironmongery</t>
  </si>
  <si>
    <t>Ditto transome ditto</t>
  </si>
  <si>
    <t>Overall size 210 x 71 X 1.5mm door frames: plugged.</t>
  </si>
  <si>
    <t>Mild steel open profile standard door frame drilled, plugged and screwed or built into walling: one coat red oxide primer before delivery all to Architectural details:</t>
  </si>
  <si>
    <t>Ditto D4 size 800 x 2100mm high single leaf with vision panel (MS)</t>
  </si>
  <si>
    <t>Ditto, D3 size 900 x 2100mm high  single leaf with vision panel (MS)</t>
  </si>
  <si>
    <t>45mm thick solid core mahogany door faced both sides with 6mm plywood veneer: to Architect's approval with hardwood lipping all round; all to Architect's Door schedule double leaf door, D2 size 1500 x 2100mm high with vision panel (MS)</t>
  </si>
  <si>
    <t>Solid core flush doors: 6mm thick mahogany veneer facing both sides: hardwood lipping to all edges.</t>
  </si>
  <si>
    <t xml:space="preserve"> INTERNAL DOORS</t>
  </si>
  <si>
    <t>ELEMENT No. 7</t>
  </si>
  <si>
    <t>TOTAL ELEMENT No.6 (INTERNAL WALLS &amp; PARTITIONS) TO SUMMARY</t>
  </si>
  <si>
    <t>200 x 250mm Lintols</t>
  </si>
  <si>
    <t>Precast concrete Class 25/12mm lintel reinforced with 4No. 12mm high tensile steel bars and 8mm steel stirrups at 200mm centres and including all necessary formwork and hoisting and fixing in position.</t>
  </si>
  <si>
    <t>200mm thick walling</t>
  </si>
  <si>
    <t>150mm thick walling</t>
  </si>
  <si>
    <r>
      <t>Solid concrete block walling load bearing (5N/mm</t>
    </r>
    <r>
      <rPr>
        <b/>
        <u/>
        <vertAlign val="superscript"/>
        <sz val="11"/>
        <rFont val="Arial"/>
        <family val="2"/>
      </rPr>
      <t>2</t>
    </r>
    <r>
      <rPr>
        <b/>
        <u/>
        <sz val="11"/>
        <rFont val="Arial"/>
        <family val="2"/>
      </rPr>
      <t>) to BS 6073 with 25x2mm thick hoop iron into alternate horizontal coarses in the wall centre: bedded and jointed in cement and sand (1:3) mortar as described.</t>
    </r>
  </si>
  <si>
    <t>INTERNAL WALLS &amp; PARTITIONS</t>
  </si>
  <si>
    <t>ELEMENT No. 6</t>
  </si>
  <si>
    <t>TOTAL ELEMENT No. 5 (WINDOWS &amp; EXTERNAL DOORS) TO SUMMARY</t>
  </si>
  <si>
    <t>Total Page No. 5.4/14</t>
  </si>
  <si>
    <t>Total Page No. 5.4/13</t>
  </si>
  <si>
    <t>Ditto on doors</t>
  </si>
  <si>
    <t>Ditto on burglar proofing ditto</t>
  </si>
  <si>
    <t>Prepare touch up primer and apply one undercoat and two finishing coats of gloss oil paint: on glazed metal windows internally and externally.</t>
  </si>
  <si>
    <t>6mm thick obscure glass to metal with putty</t>
  </si>
  <si>
    <t>6mm thick clear sheet glass to metal with putty</t>
  </si>
  <si>
    <t>Glass and Glazing</t>
  </si>
  <si>
    <t>Steel casement door complete with glazing size 900 x 2100mm high D1</t>
  </si>
  <si>
    <t>Steel casement door complete with glazing size 1800 x 2100mm high D1</t>
  </si>
  <si>
    <t xml:space="preserve"> Purpose made metal Doors</t>
  </si>
  <si>
    <t>Window type W4: Size 1800 x 1200mm overall height:</t>
  </si>
  <si>
    <t>Window type W1: Size 800 x 800mm overall height:</t>
  </si>
  <si>
    <t>Burglar proofing grille comprising 16mm square bars 150mm centres both ways in cobweb pattern or other equal and approved pattern welded to 50 x 50 x 6mm angle the whole having one coat of zinc chromate primer to fit the following window sizes.</t>
  </si>
  <si>
    <t>Total carried to collection</t>
  </si>
  <si>
    <t>Window type W4: Size 800 x 800mm overall height:</t>
  </si>
  <si>
    <t>Window type W3: Size 1500 x 800mm overall height:</t>
  </si>
  <si>
    <t>Window type W1/2: Size 1500 x 1200mm  louvred with mesh overall height:</t>
  </si>
  <si>
    <t>The bidder is advised to study the Architectural drawings carefully and consult the Architect in case of doubt as no claim will be entertained on ground of inadequacy of description of any item</t>
  </si>
  <si>
    <t>Purpose made steel casement windows manufactured from standard window casement sections: manufacture, assemble and deliver to site: supply and fix ironmongery comprising approved hinges, pivoting mechanisms, stays, fasteners to opening lights: provide permanent vents: frames drilled, plugged and screwed or built into walling: one coat red oxide primer before delivery.</t>
  </si>
  <si>
    <t>75 x 285mm sunk weathered and throated window sill</t>
  </si>
  <si>
    <t>Precast concrete Grade '30' units reinforced as necessary and finished fair face on all exposed sides.</t>
  </si>
  <si>
    <t>Concrete Work</t>
  </si>
  <si>
    <t>WINDOWS &amp; EXTERNAL DOORS</t>
  </si>
  <si>
    <t>ELEMENT No. 5</t>
  </si>
  <si>
    <t>TOTAL ELEMENT No. 4 (EXTERNAL WALLS) CARRIED TO SUMMARY</t>
  </si>
  <si>
    <t>Tyrolean render in two coats with natural mortar colour finish</t>
  </si>
  <si>
    <t>Tyrolean render</t>
  </si>
  <si>
    <t>Prepare and apply three coats of weather guard emulsion paint to plastered surfaces.</t>
  </si>
  <si>
    <t>25mm to walls.</t>
  </si>
  <si>
    <t>Cement and sand ( 1:4) render: trowelled smooth: on concrete or blockwalls</t>
  </si>
  <si>
    <t>Finishes</t>
  </si>
  <si>
    <t>200mm thick walling.</t>
  </si>
  <si>
    <t>EXTERNAL WALLS</t>
  </si>
  <si>
    <t>ELEMENT No. 4</t>
  </si>
  <si>
    <t>TOTAL ELEMENT No.3 (ROOFING) TO SUMMARY</t>
  </si>
  <si>
    <t>Total Page No. 5.4/11</t>
  </si>
  <si>
    <t>Total Page No. 5.4/10</t>
  </si>
  <si>
    <t>Total Page No. 5.4/9</t>
  </si>
  <si>
    <t>Prepare and apply three coats of gloss oil paint to steel surfaces over 200 but not exceeding 300mm girth</t>
  </si>
  <si>
    <t>Ditto barge board</t>
  </si>
  <si>
    <t>225 x 1.5mm thick mild steel fascia boards welded to angle cleats at rafter ends to detail</t>
  </si>
  <si>
    <t>Fascia &amp; Barge board</t>
  </si>
  <si>
    <t>130mm universal angle</t>
  </si>
  <si>
    <t>130mm stop ends</t>
  </si>
  <si>
    <t>130  gutter connector</t>
  </si>
  <si>
    <t>130 x 110mm gutter outlets</t>
  </si>
  <si>
    <t xml:space="preserve">Terrain water system or other equal and approved 130mm diameter rainwater gutter fixed with fascia clips to ends of steel trusses. </t>
  </si>
  <si>
    <t>Rainwater Disposal System.</t>
  </si>
  <si>
    <t>Roof Drainage</t>
  </si>
  <si>
    <t>Ditto hip  to match</t>
  </si>
  <si>
    <t>Ditto valley  to match</t>
  </si>
  <si>
    <t>Half round  ridge to match</t>
  </si>
  <si>
    <t>26-gauge prepainted galvanised steel roofing sheets laid with 11/2 corrugation side laps and 150mm end laps fixed to 100x50x2mm z- purlins bolted with M12(4.6) bolts to 100x75x6mm cleats, welded to angle rafters at approximately 1500mm centres measured seperately</t>
  </si>
  <si>
    <t>IT4 sheets</t>
  </si>
  <si>
    <t>Roof Covering</t>
  </si>
  <si>
    <t>kg</t>
  </si>
  <si>
    <t>100 x 50 x 2mm zed purlins</t>
  </si>
  <si>
    <t>Purlins</t>
  </si>
  <si>
    <t>16mm diameter 300mm long anchor bolts and nuts.</t>
  </si>
  <si>
    <t>Ditto: rafters</t>
  </si>
  <si>
    <t>60 x 60 x 6mm angle tie beam</t>
  </si>
  <si>
    <t>50 x 50 x 6mm angle internal members</t>
  </si>
  <si>
    <t>The following in 2No. Truss of 11.90m span by 2.46m rise</t>
  </si>
  <si>
    <t>The following in 8No. Trusses of 7.60m span by 1.57m rise</t>
  </si>
  <si>
    <t>Structural steel angle sections in trusses welded and jointed with gusset plates and bolts</t>
  </si>
  <si>
    <t>The following in roof construction including hoisting and fixing approximately 3.0mm above ground level.</t>
  </si>
  <si>
    <t>Roof Construction</t>
  </si>
  <si>
    <t>ROOF</t>
  </si>
  <si>
    <t>ELEMENT No. 3</t>
  </si>
  <si>
    <t>TOTAL ELEMENT No. 2 (FRAME) TO SUMMARY</t>
  </si>
  <si>
    <t>Sides and soffites of ring beam</t>
  </si>
  <si>
    <t>Sides of columns</t>
  </si>
  <si>
    <t>Sawn formwork as described to:</t>
  </si>
  <si>
    <t xml:space="preserve">20mm Ø bar </t>
  </si>
  <si>
    <t xml:space="preserve">16mm Ø bar </t>
  </si>
  <si>
    <t>High yield tensile steel bar reinforcement to BS 4449 as described including cutting to lengths, bending, hoisting and fixing including all necessary tying wire and spacing blocks.</t>
  </si>
  <si>
    <t>8mm Ø bar</t>
  </si>
  <si>
    <t>Mild steel rod reinforcement to BS 4461 as described.</t>
  </si>
  <si>
    <r>
      <t>m</t>
    </r>
    <r>
      <rPr>
        <vertAlign val="superscript"/>
        <sz val="11"/>
        <rFont val="Arial"/>
        <family val="2"/>
      </rPr>
      <t>3</t>
    </r>
  </si>
  <si>
    <t xml:space="preserve">Ring beam </t>
  </si>
  <si>
    <t xml:space="preserve">Columns </t>
  </si>
  <si>
    <t>Insitu concrete class 25/20mm: vibrated, reinforced as described</t>
  </si>
  <si>
    <t>FRAME</t>
  </si>
  <si>
    <t>ELEMENT No. 2</t>
  </si>
  <si>
    <t>TOTAL ELEMENT No. 1 (SUBSTRUCTURE) TO SUMMARY</t>
  </si>
  <si>
    <t>Total Page No. 5.4/7</t>
  </si>
  <si>
    <t>Total Page No. 5.4/6</t>
  </si>
  <si>
    <t>Total Page No.5.4/5</t>
  </si>
  <si>
    <t>Total Page No. 5.4/4</t>
  </si>
  <si>
    <t>Total Page No.5.4/3</t>
  </si>
  <si>
    <t>Total Page No. 5.4/2</t>
  </si>
  <si>
    <t>15mm Thick water proof cement  and sand plaster to invent block drain  with wood float finish.</t>
  </si>
  <si>
    <t>15mm Thick cement  and sand plaster to plinth walls with wood float finish.</t>
  </si>
  <si>
    <t>450 x 450 x 50mm thick precast concrete cover slabs over block drain.</t>
  </si>
  <si>
    <t>Precast concrete grade 25 :15mm invert block drain: 400mm wide x 150mm thick: half round sinking: bedded, jointed and pointed in cement and sand (1:3) mortar.</t>
  </si>
  <si>
    <t>25mm Thick Cement and sand (1:4) screeds and pavings: one coat: steel trowell finish: laid on concrete</t>
  </si>
  <si>
    <t xml:space="preserve">75mm thick insitu concrete slab on hardcore bed (measured separately) </t>
  </si>
  <si>
    <t>100mm thick imported Murram filling compacted, rolled and watered to receive concrete.</t>
  </si>
  <si>
    <t>100mm thick solid block work bedded in cement sand (1:3) mortor in splash apron wall</t>
  </si>
  <si>
    <t xml:space="preserve">Concrete (grade 15/20mm) in foundation footing </t>
  </si>
  <si>
    <t>Excavate trenches for block work: commencing from reduced levels: not exceeding 1.5m deep and remove from site.</t>
  </si>
  <si>
    <t>Excavate trenches for invent block drain: commencing from reduced levels: not exceeding 1.5m deep and remove from site.</t>
  </si>
  <si>
    <t>Splash apron</t>
  </si>
  <si>
    <t>Ditto: 150mm wide</t>
  </si>
  <si>
    <t>Horizontal: 200mm wide</t>
  </si>
  <si>
    <t>Damp proof courses: hessian based bituminous felt: bedded in cement and sand (1:4) mortar: 300mm laps.</t>
  </si>
  <si>
    <t>Treat surface of hardcore and sandblinding with approved chemical anti-termite solution: provide ten year guarantee.</t>
  </si>
  <si>
    <t>Approved marrum fill to make up levels; well rolled and compacted to 95% MDD to Engineer's approval</t>
  </si>
  <si>
    <t>One layer 1000 gauge polythene sheet damp proof membrane: Under bed: 300mm laps.</t>
  </si>
  <si>
    <t>Sundries</t>
  </si>
  <si>
    <t>Prepare and apply three coats of black bituminous paint on redered surfaces.</t>
  </si>
  <si>
    <t>200mm to walls.</t>
  </si>
  <si>
    <t>Plinth wall</t>
  </si>
  <si>
    <t>Ditto edge of ramp ditto</t>
  </si>
  <si>
    <t>Vertical edges of surface bed: over 75mm but not exceeding 150mm high.</t>
  </si>
  <si>
    <t>Sides of column bases</t>
  </si>
  <si>
    <t>16mm Ø bar</t>
  </si>
  <si>
    <t>12mm Ø bar</t>
  </si>
  <si>
    <t>10mm Ø bar</t>
  </si>
  <si>
    <t>Mild steel rod reinforcement as described including cutting to lengths, bending, hoisting and fixing including all necessary tying wire and spacing blocks.</t>
  </si>
  <si>
    <t>In surface beds</t>
  </si>
  <si>
    <t>Mesh fabric reinforcement reference A 142 to BS 4483: weighing 2.22kg per square meter: 200mm laps.</t>
  </si>
  <si>
    <t>Extra over thickening of the ground floor under walling and downstand beam</t>
  </si>
  <si>
    <t>150mm thick ground floor slab tamped to fabric reinforcement</t>
  </si>
  <si>
    <t>Ramp</t>
  </si>
  <si>
    <t>Column starters</t>
  </si>
  <si>
    <t>Columns bases</t>
  </si>
  <si>
    <t>Foundations in trenches</t>
  </si>
  <si>
    <t>50mm blinding layer: under strip foundations</t>
  </si>
  <si>
    <t>50mm blinding layer: under column  bases</t>
  </si>
  <si>
    <t>Insitu concrete class 10/ 20mm aggregate as described.</t>
  </si>
  <si>
    <t>Treat surface of subsoil or fillings and surroundings with approved chemical anti-termite solution: provide ten year guarantee.</t>
  </si>
  <si>
    <t>200mm filling: deposit, spread, level and compact: 50mm selected quarry dust blinding.</t>
  </si>
  <si>
    <t>Hardcore</t>
  </si>
  <si>
    <t>Allow for keeping the whole of the excavation free from general water</t>
  </si>
  <si>
    <t>Allow for maintaining and upholding sides of excavation: clear off all fallen material, rubbish</t>
  </si>
  <si>
    <t xml:space="preserve">Load, cart, deposit, spread and level surplus excavated material where directed on site. </t>
  </si>
  <si>
    <t>Return, fill and ram selected excavated materials around foundations in 150mm layers and compact to 98% MDD.</t>
  </si>
  <si>
    <t>Disposal of excavated material</t>
  </si>
  <si>
    <t>Extra over excavations for excavating in rock.</t>
  </si>
  <si>
    <t>Excavate trenches for wall foundations: commencing from reduced levels: not exceeding 1.5m deep .</t>
  </si>
  <si>
    <t xml:space="preserve">Excavate pit for column bases starting from stripped level not exceeding 1.5m deep </t>
  </si>
  <si>
    <t>Excavate oversite to reduce levels</t>
  </si>
  <si>
    <t>Note: Rates for excavation to include for keeping excavations free from water and planking and strutting to sides of excavations</t>
  </si>
  <si>
    <t>Excavation and Earthworks.</t>
  </si>
  <si>
    <t xml:space="preserve">Clear site of bush and under grouth, cut down and clear away small trees not exceeding 300mm girth, grub up roots </t>
  </si>
  <si>
    <t>Site Preparation</t>
  </si>
  <si>
    <t>(ALL PROVISIONAL)</t>
  </si>
  <si>
    <t>SUBSTRUCTURE</t>
  </si>
  <si>
    <t>ELEMENT No. 1</t>
  </si>
  <si>
    <t>TOTAL BILL No.5.4(THEATRE) TO GENERAL SUMMARY</t>
  </si>
  <si>
    <t>INTERNAL DOORS</t>
  </si>
  <si>
    <t>SUMMARY</t>
  </si>
  <si>
    <t>BILL No.5.4: THEATRE</t>
  </si>
  <si>
    <t xml:space="preserve">Amount </t>
  </si>
  <si>
    <t>Rate</t>
  </si>
  <si>
    <t>Qty</t>
  </si>
  <si>
    <t>Unit</t>
  </si>
  <si>
    <t>Description</t>
  </si>
  <si>
    <t>Bill No.5.4: Theatre</t>
  </si>
  <si>
    <t>Euro</t>
  </si>
  <si>
    <t>Nil</t>
  </si>
  <si>
    <t>Allow a provisional sum of Euro1,460(One Thousand Four Hundred sixty euro) for signage and pin boards</t>
  </si>
  <si>
    <t>Drug safe constructed from 10mm steel plate door and body to health department as Model D.S.2, Height 610mm width 457mm depth 230mm, weight 80kg.Website:www.safesupplies.com.au</t>
  </si>
  <si>
    <r>
      <t xml:space="preserve">Supply and install a Ceiling mounted shadow less operation lights with LED lights comprising; 
Light Source: Individually replaceable LED lamps
Light head diameter: 650-800mm 
Number of domes: Dual light heads (domes) 
Light intensity:  120,000 lux at 1 m (Adjustable over a range from 50% to 100%)  
Colour temperature:  3300 to 4500K 
Colour Rendition Index:  
Ra At least 95 
R9 At least 93
Infrared and ultraviolet filters: Equipped 
Rotation:  3600 rotation at each pivot axis and should be stable in any position.
Working Distance of light beam: 700-1400 mm for each dome. Light field diameter should be constant over this range. 
Focus or light field control: Possible, center handle or side panel
Bulb life: A least 20,000 hours. 
Power Requirement: 100-265VAC, 50/60Hz. 
Certification: CE Mark, MDD 93/42/EEC, ISO
</t>
    </r>
    <r>
      <rPr>
        <b/>
        <sz val="11"/>
        <rFont val="Arial"/>
        <family val="2"/>
      </rPr>
      <t>Accessories to be included:</t>
    </r>
    <r>
      <rPr>
        <sz val="11"/>
        <rFont val="Arial"/>
        <family val="2"/>
      </rPr>
      <t xml:space="preserve">
Detachable Sterilizable focusing handles (2 sets)
Online uninterrupted power supply (online UPS) suitably sized for at least 2 hours power backup.  
</t>
    </r>
    <r>
      <rPr>
        <b/>
        <sz val="11"/>
        <rFont val="Arial"/>
        <family val="2"/>
      </rPr>
      <t>Extra/spare parts to be included:</t>
    </r>
    <r>
      <rPr>
        <sz val="11"/>
        <rFont val="Arial"/>
        <family val="2"/>
      </rPr>
      <t xml:space="preserve">
Spare Sterilizable focusing handles 
LED Bulb: 2No. 
</t>
    </r>
  </si>
  <si>
    <t>Wiring 3 x 6mm2 connection from utility and to load board.</t>
  </si>
  <si>
    <t xml:space="preserve">Breaker, 32A 2 phases type C. Respect norm EN 60898-1 &amp; EN 60947-2
</t>
  </si>
  <si>
    <t>Anti-surge protection 2 poles DC, Type II/B and respecting norm IEC 61643-11 to be installed between PV panels and hybrid inverter.</t>
  </si>
  <si>
    <t>Anti-surge protection 1 poles AC, Type I/A and respecting norm IEC 61643-11 to be connected between utility &amp; inverter</t>
  </si>
  <si>
    <t>Proposed Construction of Theater for Maracha Health Centre lV</t>
  </si>
  <si>
    <t>Steel stand in standard section of 60x60x3mm thick, braching 50x50x3mm thick ,8m high fixed in the ground next to the building complete with 2mm thick chequered plate, gard rails to height of 120mm high and  all other accessories.</t>
  </si>
  <si>
    <t>Air terminals one meter complete with tape adapters, spikes and all accessories by FURSE or equal.</t>
  </si>
  <si>
    <t>Total Page No. 5.4 /29</t>
  </si>
  <si>
    <t>Total Page No. 4.4 /37</t>
  </si>
  <si>
    <t>Total Page No. 4.4 /36</t>
  </si>
  <si>
    <t>Total Page No. 4.4 /35</t>
  </si>
  <si>
    <t>NILL</t>
  </si>
  <si>
    <t>BILL NO.</t>
  </si>
  <si>
    <t>DESCRIPTION</t>
  </si>
  <si>
    <t>PAGE NO.</t>
  </si>
  <si>
    <t>AMOUNT (EUR)</t>
  </si>
  <si>
    <t>PRELIMINARIES</t>
  </si>
  <si>
    <t>Theatre</t>
  </si>
  <si>
    <t>SUB-TOTAL (EUR)</t>
  </si>
  <si>
    <t xml:space="preserve">TOTAL AMOUNT </t>
  </si>
  <si>
    <t>BILL No 2</t>
  </si>
  <si>
    <t>Sufficiency of Bid</t>
  </si>
  <si>
    <t>The Contractor shall be deemed to have satisfied himself before bidding as to the correctness and sufficiency of his Bid for the Works and of the rates and prices stated in the bills of Quantities which rates and prices shall cover all his obligations under the Contract and all matters and things necessary for the proper completion and maintenance of the works</t>
  </si>
  <si>
    <t xml:space="preserve"> </t>
  </si>
  <si>
    <t>Definition of Terms and Abbreviations</t>
  </si>
  <si>
    <t>The Terms and Abbreviations used in this Bills of Quantities Shall be interpreted as follows:-</t>
  </si>
  <si>
    <t xml:space="preserve">“ B.S.”     </t>
  </si>
  <si>
    <t xml:space="preserve">shall mean             </t>
  </si>
  <si>
    <t>The current British Standard of Specification published by the British Standard Institution, Park Street, London, W.1 England</t>
  </si>
  <si>
    <t xml:space="preserve">“ NO.” </t>
  </si>
  <si>
    <t>Number</t>
  </si>
  <si>
    <t>"L.M.</t>
  </si>
  <si>
    <t>Linear Meter</t>
  </si>
  <si>
    <t>"M"</t>
  </si>
  <si>
    <t>"SM"</t>
  </si>
  <si>
    <t>Square Meter</t>
  </si>
  <si>
    <t>"CM"</t>
  </si>
  <si>
    <t>Cubic Meter</t>
  </si>
  <si>
    <t>"Ditto"</t>
  </si>
  <si>
    <t xml:space="preserve">The whole of the preceding description except as qualified in the section in which it occurs. Where it occurs in brackets, it shall mean the whole of the preceding description which is contained within the appropriate. </t>
  </si>
  <si>
    <t>"MS"</t>
  </si>
  <si>
    <t>Measured separately</t>
  </si>
  <si>
    <t>"BSM"</t>
  </si>
  <si>
    <t>Both sides measured</t>
  </si>
  <si>
    <t>"P.C"</t>
  </si>
  <si>
    <t>Prime cost</t>
  </si>
  <si>
    <t>"75mm to 150mm"</t>
  </si>
  <si>
    <t>Exceeding 75mm but not exceeding 150mm in girth, and all items described in this manner shall be similarly construed.</t>
  </si>
  <si>
    <t>"As Before" shall mean the whole of the proceeding description except as qualified in the description in which it occurs.  Where it occurs in description of succeeding items it shall mean the same as in the first description of the Series in which it occurs except as qualified in description, which is contained within the appropriate brackets.</t>
  </si>
  <si>
    <t>"Necessary", "Proper": Wherever these words occur they shall mean executed to the extent that it must be conducted in a manner or  character which is "necessary" or "proper" in the opinion of the Project Manager.</t>
  </si>
  <si>
    <t xml:space="preserve"> "Provisional Sum" shall mean a sum of money included in the Contract to cover the cost of a portion of the Works, the extent of nature of which is undetermined at the time of preparing the Contract Documents or which cannot be accurately determined until that portion of work is complete.  All such sums are to be used as directed by the Project Manager and deducted in whole or in part from the Contract Price if not required.</t>
  </si>
  <si>
    <t>TOTAL CARRIED TO SUMMARY</t>
  </si>
  <si>
    <t>2/1</t>
  </si>
  <si>
    <t>Definition of Terms and Abbreviations  (Cont'd)</t>
  </si>
  <si>
    <t xml:space="preserve"> "Prime Cost Sum" or "P.C. Sum" shall mean a sum provided for work or services to be executed by a nominated Sub-Contractor, a Statutory Authority or a Public undertaking, or for materials or goods to be obtained from a Nominated Supplier.  Such sums shall be deemed to be exclusive of any cash discount or profit required by the Main Contractor.  All prime cost sums are to be used as directed together with any profit added by the Main Contractor from the Contract Sum, if not required.</t>
  </si>
  <si>
    <t xml:space="preserve"> "As described" shall mean as described in the descriptions of materials and workmanship contained in the General Specifications and/or Bills of Quantities.</t>
  </si>
  <si>
    <t>"Works" shall mean all or any portion of the work described on Page 1/7 of this section of the tender documents and shall include materials and articles, wherever the same are being manufactured or prepared which are to be used in the execution of this Contract and whether the same may be on the site or not.</t>
  </si>
  <si>
    <r>
      <t>"Contract"</t>
    </r>
    <r>
      <rPr>
        <sz val="11"/>
        <rFont val="Swis721 Cn BT"/>
        <family val="2"/>
      </rPr>
      <t xml:space="preserve"> means the Condition of Contract, the Specifications, the Drawings, the Bills of Quantities, the Tender, the Letter of Acceptance, the Contract Agreement and such further documents as may be expressly incorporated in the letter of Acceptance or Contract Agreement.</t>
    </r>
  </si>
  <si>
    <r>
      <t xml:space="preserve"> "Contract Price"</t>
    </r>
    <r>
      <rPr>
        <sz val="11"/>
        <rFont val="Swis721 Cn BT"/>
        <family val="2"/>
      </rPr>
      <t xml:space="preserve"> means the sum stated in the Letter of Acceptance as the amount payable to the Contractor for the execution and completion of the Works and the remedying of any defects therein in accordance with the provisions of the Contract.</t>
    </r>
  </si>
  <si>
    <r>
      <t xml:space="preserve"> "Specification"</t>
    </r>
    <r>
      <rPr>
        <sz val="11"/>
        <rFont val="Swis721 Cn BT"/>
        <family val="2"/>
      </rPr>
      <t xml:space="preserve"> means the specification of the works included in the Contract and any modification thereof or addition thereto made or submitted by the Contractor and approved by the Project Manager.</t>
    </r>
  </si>
  <si>
    <r>
      <t>"Drawings"</t>
    </r>
    <r>
      <rPr>
        <sz val="11"/>
        <rFont val="Swis721 Cn BT"/>
        <family val="2"/>
      </rPr>
      <t xml:space="preserve"> means the drawings, calculations and technical information or a like nature provided by the Project Manager to Contractor under the Contract and all drawings, calculations, samples, patterns, models, operation and maintenance manuals and other technical information of a like nature submitted by the Contractor and approved by the Project Manager.</t>
    </r>
  </si>
  <si>
    <r>
      <t xml:space="preserve"> "Bills of Quantities"</t>
    </r>
    <r>
      <rPr>
        <sz val="11"/>
        <rFont val="Swis721 Cn BT"/>
        <family val="2"/>
      </rPr>
      <t xml:space="preserve"> means the priced and completed Bills of Quantities forming part of the Tender.</t>
    </r>
  </si>
  <si>
    <r>
      <t>"Approved" or "Approval"</t>
    </r>
    <r>
      <rPr>
        <sz val="11"/>
        <rFont val="Swis721 Cn BT"/>
        <family val="2"/>
      </rPr>
      <t xml:space="preserve"> shall mean as approved by the Project Manager.</t>
    </r>
  </si>
  <si>
    <r>
      <t xml:space="preserve">"Directed" </t>
    </r>
    <r>
      <rPr>
        <sz val="11"/>
        <rFont val="Swis721 Cn BT"/>
        <family val="2"/>
      </rPr>
      <t>shall mean directed by the Project Manager at his absolute discretion.</t>
    </r>
  </si>
  <si>
    <t>"Selected" shall mean as selected and approved by the Project Manager at his absolute discretion.</t>
  </si>
  <si>
    <t xml:space="preserve"> "Allow" Wherever this word occurs, the cost of the item is at the risk of the Contractor.</t>
  </si>
  <si>
    <t>Notices</t>
  </si>
  <si>
    <t>For purposes of this Contract, Notices shall be in writing and shall be delivered by hand or facsimile message against a written confirmation of receipt by registered letter or by e-mail subsequently confirmed by a letter at the following address: -</t>
  </si>
  <si>
    <t>Access to site and temporary roads</t>
  </si>
  <si>
    <t>Means of access to the Site shall be agreed with the Project Manager prior to the commencement of the Works and the Contractor must allow for building any temporary access roads for the transport of materials, plant and workmen as may be required for the complete execution of the Works including the provision of temporary culverts, crossings, bridges or any other means of gaining access.</t>
  </si>
  <si>
    <t>Upon the completion of the Works, the Contractor shall remove such temporary roads, culverts, bridges, etc., and make good and reinstate all Works and services disturbed to the satisfaction of the Project Manager.</t>
  </si>
  <si>
    <t>Area to be occupied by the Contractor</t>
  </si>
  <si>
    <t>The area of the Site which may be occupied by the Contractor for use as storage and for the purpose of erecting workshops, etc., shall be defined on the Site by the Project Manager.</t>
  </si>
  <si>
    <t>Setting out</t>
  </si>
  <si>
    <t>The Contractor shall set out the Works in accordance with the dimension and levels shown on the Drawings and shall be responsible for the correctness of all dimensions and levels so set out by him and will be required to amend all errors arising from inaccurate setting out at his own cost and expense. In the event of any error or discrepancy in the dimensions or levels marked on the Drawings being discovered, such errors or discrepancies shall be reported by the Contractor to the Project Manager for his immediate attention.</t>
  </si>
  <si>
    <t>No Work shall be commenced by the Contractor until he has received written instruction from the Project Manager to adjust such discrepancies which may be proved. Upon receipt of such instructions, the Contractor shall thereupon be responsible for accurate setting out of the Works, giving effect to the adjustments necessary to comply with such instructions, and no claim for extra expense or relief based on any discrepancy or error in the dimensions or levels shown on the Drawings may be made thereafter.</t>
  </si>
  <si>
    <t>Before any Work is commenced by the Sub-Contractors or Specialised Firms, dimensions must be checked on the Site and / or buildings and agreed with the Contractor, irrespective of the comparative dimensions shown on the Drawings. The Contractor shall be responsible for the accuracy of such dimensions.</t>
  </si>
  <si>
    <t>2/2</t>
  </si>
  <si>
    <t>Existing services</t>
  </si>
  <si>
    <t>Prior to the commencement  of any Work, the Contractor is to ascertain from the relevant Authorities the exact position, depth and levels of all existing electric cables, water pipes or other services in the area and he shall make whatever provisions may be required by the Authorities concerned for the support and protection of such services. Any damage or disturbance caused to any service shall be reported immediately to the Project Manager and the relevant Authority and shall be made good to their satisfaction at the Contractors expense.</t>
  </si>
  <si>
    <t>Transport to and from the site</t>
  </si>
  <si>
    <t xml:space="preserve">The Contractor shall include in his prices for the transport of materials, workmen, etc., to and from the Site of the proposed Works, at such hours and such routes as are permitted by the Authorities                                                 </t>
  </si>
  <si>
    <t>Public and private roads, pavements</t>
  </si>
  <si>
    <t>The Contractor will be required to make good, at his own expense, any damage he may cause to the present road surfaces and pavements during the period of the Works. In particular all the existing lawns, gardens, stormwater channels, hedges, fences etc., which may be destroyed or damaged during the progress of the Works are to be made good by the Contractor to the approval of the Project Manager.</t>
  </si>
  <si>
    <t>Security of the works</t>
  </si>
  <si>
    <t>The Contractor shall be entirely responsible for the security of all the Works, stores, materials, plant, personnel, etc., both of his own and Sub-Contractors’, and shall provide all necessary watching, lighting and other precautions as necessary as to ensure the security  and the protection of the public.</t>
  </si>
  <si>
    <t>Water for the works</t>
  </si>
  <si>
    <t>The Contractor shall allow for providing all temporary water supplies required for the works, including Sub-Contract Works, together with all necessary storage tanks and distribution systems for the same and must allow for bearing all expenses incurred and paying for all water consumed without charge to any Sub-Contractor.  Expenses in connection with Nominated Sub-Contractors should be allowed for in the attendance items under the relevant P.C. Sums.</t>
  </si>
  <si>
    <t>No guarantee or warranty is given as to the availability or suitability of water at the site.</t>
  </si>
  <si>
    <t>2/3</t>
  </si>
  <si>
    <t>Electric light and power</t>
  </si>
  <si>
    <t>The Contractor shall allow for providing all temporary lighting and power supplies required for the works, including Sub-Contract works, together with all necessary distribution systems for the same and must allow for bearing all expenses incurred and paying for all current consumed without charge to any Sub-Contractor.  Expenses in connection with Nominated Sub-Contractors should be allowed for in the attendance items under the relevant P.C. Sums.</t>
  </si>
  <si>
    <t>No guarantee or warranty is given as to the availability or suitability of power at the site.</t>
  </si>
  <si>
    <t>Telephone</t>
  </si>
  <si>
    <t>The Contractor shall arrange for, provide and maintain a telephone on the Site from the commencement to the completion of the Contract and shall pay all charges in connection therewith.</t>
  </si>
  <si>
    <t>Temporary Buildings for use by the Contractor</t>
  </si>
  <si>
    <t>The Contractor shall  at his own cost, supply and erect all temporary buildings, sheds, mess rooms and stores with floors at least 150mm above ground level. No office, stores or other temporary buildings shall be erected on Site without first obtaining the consent from the Project Manager as to the type of  temporary building to be supplied and the position in which they are to be erected.</t>
  </si>
  <si>
    <t>Sheds for storage of Materials</t>
  </si>
  <si>
    <t>The Contractor shall provide and maintain on the Site, ample weatherproof sheds for storage of cement and other perishable materials and shall clear the same away on completion and make good  any disturbed surfaces.</t>
  </si>
  <si>
    <t>2/4</t>
  </si>
  <si>
    <t>(ii)</t>
  </si>
  <si>
    <t xml:space="preserve">The Contractor shall keep on the Site and maintain in good condition, one dumpy or quickset level and levelling staff and one 30 metres steel/linen tape for the use of the Project Manager. The Contractor shall also provide stationery for use by the Project Manager.                                            </t>
  </si>
  <si>
    <t>(iii)</t>
  </si>
  <si>
    <t>He shall provide, erect and maintain a lockup pedestal type water or bucket closet for the sole use of the Project Manager including making temporary connection to drain where applicable to the satisfaction of the Government and Medical officers of Health and shall provide the services of a cleaner and pay all conservancy charges and keep both office and closet clean and in sanitary condition from the commencement to  the completion of the Works and dismantle and make good disturbed surfaces to the satisfaction of the Project Manager on completion of the Works.</t>
  </si>
  <si>
    <t>(iv)</t>
  </si>
  <si>
    <t>The office and the closet shall be completed before the Contractor is permitted  to commence the Works.</t>
  </si>
  <si>
    <t>Office for the Resident Engineer or Clerk of works</t>
  </si>
  <si>
    <t>The Contractor shall provide, erect and maintain where directed on site an approved weatherproof office for the sole use of the Resident Engineer or Clerk of Works.  The office shall be not less than 12 square meters and shall be of construction similar to the office of the consultants. The office shall be furnished with 1 No. desk with lockable drawers complete with chairs, 1 No. A3 Size drawing chest with four drawers, 1 No. lockable metal filing cabinet. The office shall have enough space and chairs for the occupants and visitors. The office shall also have all power and lighting points as necessary.  The contractor shall allow for regular cleaning of the office. The Contractor shall also provide stationery for use by the Resident Engineer or Clerk of Works</t>
  </si>
  <si>
    <t>The contractor shall also supply and maintain the following for the full contract duration, with and including all consumables and maintenance, to the Project Manager's Approval:-</t>
  </si>
  <si>
    <t>(i)</t>
  </si>
  <si>
    <t>1No. fully connected Personal desktop computer with UPS and Licensed software (Microsoft XP professional latest version , Intel 7, 3.40GHz processor, 2GB of RAM expandable, 500GB HD Drive, CDRW/DVD Drive, Sound Card, 16MB VGA, 2 serial, 4 USB and 1 Parallel port) complete with keyboard, mouse, mouse pad, 10/100bps Ethernet Card, 19" LCD TFT Flat panel Screen and accessories as manufactured by Dell or equal approved. This is the minimum to be provided and the Contractor is expected to supply the latest version of both the equipment and software</t>
  </si>
  <si>
    <t>1No. Plain paper photocopier, desktop type with variable magnification that can take A3 full size copies, minimum capacity 10copies/minute, including 3kg toner and regular service by agent</t>
  </si>
  <si>
    <t>2/5</t>
  </si>
  <si>
    <t>1No. A3 colour printer with scanner</t>
  </si>
  <si>
    <t>(v)</t>
  </si>
  <si>
    <t>Full time internet connection</t>
  </si>
  <si>
    <t>(vi)</t>
  </si>
  <si>
    <t>1No. 10.1 mega pixel digital camera with minimum 30-bit colour depth with 8MB internal memory and 4GB memory card for picture storage as manufactured by Sony or equal approved</t>
  </si>
  <si>
    <t>(vii)</t>
  </si>
  <si>
    <t>These equipments shall revert to the Employer after project completion</t>
  </si>
  <si>
    <t>Signboard</t>
  </si>
  <si>
    <t>The contractor shall inspect reinforce, modify, rebrand and maintain exsting sign board during the whole period of building operations and remove at completion, an approved temporary signboard to the Architect’s standard design and giving the title of the Works and showing the names of the Employer, Project manager, Architect, Quantity Surveyor, Engineers and the Contractor with sufficient space to add the names of the Nominated Sub-Contractors and Suppliers. The lettering concerning the Project manager, Architect, Quantity Surveyor and the Engineer is not to be more than 75mm high.</t>
  </si>
  <si>
    <t>Sanitation of the works</t>
  </si>
  <si>
    <t xml:space="preserve">Sanitation of the Works shall be arranged and maintained by the Contractor to the satisfaction of the Government and Local Authorities, Labour Department and the Architect.              </t>
  </si>
  <si>
    <t>Materials, tools, plant and scaffolding</t>
  </si>
  <si>
    <t>All materials and workmanship used in the execution of the Works shall be of the best quality and description unless otherwise described. Any materials for the Works condemned by the Project Manager shall immediately be removed from the Site at the Contractor’s expense</t>
  </si>
  <si>
    <t>The Contractor shall be responsible for the provision of all materials, scaffolding, tools, plants, transport and workmen required for the Works except insofar as may be stated otherwise herein and he shall allow for the provision of the foregoing except for such items specifically and only required for the use of the Nominated Sub-Contractors as described herein.</t>
  </si>
  <si>
    <t>No timber used for scaffolding, formwork or similar purpose shall be used afterwards in the permanent Works.</t>
  </si>
  <si>
    <t>All such plant, tools and scaffolding shall comply with all regulations whether  general or local in force throughout the period of the Contract and shall be altered or adapted during the Contract as may be necessary to comply with any amendments in / or additions to such regulations.</t>
  </si>
  <si>
    <t>Supervision and Working hours</t>
  </si>
  <si>
    <t xml:space="preserve">The said Works shall be executed under the direction and to the entire satisfaction of the Project Manager,who shall at all times during normal working hours have access to the Works and to the yards and the workshops of the </t>
  </si>
  <si>
    <t>2/6</t>
  </si>
  <si>
    <t>Contractor and Sub-Contractors or other places where work is being prepared for the Contract. The working hours shall be those generally worked by good employers in the Building and Civil Engineering Trade in Uganda. No work shall be carried out at night or on gazetted holidays unless the Project Manager shall so direct.</t>
  </si>
  <si>
    <t>No work shall be covered up nor shall any concreting be carried out in the absence of the Clerk of  Works without the prior approval of the Project Manager in writing.</t>
  </si>
  <si>
    <t>Fair wages</t>
  </si>
  <si>
    <t>The Contractor shall pay rates of wages and observe hours and conditions of labour not less favourable than the minimum rates of remuneration and minimum conditions of employment applicable in the district in which the works is carried out. The relevant notice must be posted up and kept posted upon the Site where it can conveniently be read by the employees concerned.</t>
  </si>
  <si>
    <t>Labour</t>
  </si>
  <si>
    <t>With the exception of the security watchmen, Workers may be housed on the Site only with the written approval from the employer and all related cost shall be covered by the contractor. In the event that this is not acceptable the Contractor shall allow for all transport and other charges in moving labour to and from the Site at such hours and such routes as are permitted by the Authorities. The Contractor is to provide, erect and maintain satisfactory housing for the watchmen and shall remove the same on completion of the Works.</t>
  </si>
  <si>
    <t>Existing Property</t>
  </si>
  <si>
    <t>The Contractor shall take every precaution to avoid damage to all existing property including roads, cables, drains and other services and he will be held responsible for all damage thereto, arising from the execution of this Contract, and he shall make good all such damages when directed at his own expense.</t>
  </si>
  <si>
    <t>Protection of the works</t>
  </si>
  <si>
    <t>The Contractor shall cover up and protect all finished works liable to damage including provision of temporary roofs, gutters, drains, etc., until the completion of the Works.</t>
  </si>
  <si>
    <t xml:space="preserve"> In the event of any damage occurring to the Works, materials, sewers, drains, gullies, paths or other Works on the Site temporarily in the possession of the Contractor, for the purpose of this Contract, either from the weather, want of proper protection, defects or insufficiency of the Works, the Contractor alone shall be responsible and shall without extra charges, make good all damages and pay all costs which may be levied.</t>
  </si>
  <si>
    <t>Standard Measurements</t>
  </si>
  <si>
    <t>All dimensions and measurements, etc., shown on the Drawings and given in this Bills of Quantities shall be metric.</t>
  </si>
  <si>
    <t>2/7</t>
  </si>
  <si>
    <t>Bills of Quantities</t>
  </si>
  <si>
    <t>The whole of the Works contained in these Bills of Quantities is measured on the basis of the Standard Method of Measurement of Building and Associated Civil Works for Eastern Africa, prepared by the Architectural Association of Kenya,Quantity Surveying Chapter Second Edition, Metric, printed in 2008.</t>
  </si>
  <si>
    <t>The Method of Measurements herein used must be accepted and will be strictly adhered to for the adjustments of variations or for remeasurements as necessary. The whole of the quantities in these Bills, unless expressly otherwise stated, have been arrived at by taking the net measurements of various items of completed Works from the Drawings.</t>
  </si>
  <si>
    <t>All the Works in this Contract that is liable to adjustment has been measured as “Provisional” in these Bills of Quantities, and no excavation or foundation work or other works so described shall be filled in or covered up until all measurement needed for the Adjustments of Variations under clause 37 of the Conditions of Contract have been made by the Project Manager.</t>
  </si>
  <si>
    <t>The rates set out by the Contractor against each item shall, unless otherwise expressly provided to the contrary, or unless there is a separate item for extra labour, cutting or waste, be held to include for waste on materials, carriage and cartage, carrying in and return of empties, hoisting, setting, fitting and fixing in position, making good and all other labours and everything else necessary for the completion of each item and for establishment charges and profit.</t>
  </si>
  <si>
    <t>Throughout the Bills of Quantities generally, no mention is made of heights for hoisting and all prices must include for hoisting and fixing at any level within the limit shown on the Drawings or included in the general description unless a specific level is stated.</t>
  </si>
  <si>
    <t>The Contractor shall be deemed to have made allowance in his rates generally to cover items of Preliminaries expenses in connection with P.C Sums or other items if these have not been priced against the respective items.</t>
  </si>
  <si>
    <t>These Bills of Quantities have been prepared in the elemental form and each element contains work in various trades. For the purpose of pricing, the Bills of Quantities may be taken apart and each trade collected together but when the Tender is submitted the Bills of Quantities must be re-assembled in the correct order.</t>
  </si>
  <si>
    <t>Pricing Preliminaries</t>
  </si>
  <si>
    <t>The Contractor shall price out individually and in detail all the items carrying a monetary value in this and any other section of the Bills for Quantities as required and under no circumstances will lump sums be allowed unless otherwise stated to the contrary in the tender documents.  Any item not priced either in the Preliminaries Bill or elsewhere in the Bills of Quantities, will be deemed to have been allowed for in the prices inserted against other items in the Bills of Quantities.</t>
  </si>
  <si>
    <t>2/8</t>
  </si>
  <si>
    <t>Prime Cost (P.C.) Sums</t>
  </si>
  <si>
    <t>The words “Prime Cost” (or the initials “P.C”) wherever appearing in these Bills of Quantities, shall mean net cost exclusive of any trade, cash or other discounts whatsoever but inclusive of the cost of packing, carriage and delivery. Such costs shall be the sums due to the Sub-Contractor or suppliers after adjustment where applicable in respect of measurements or rates.</t>
  </si>
  <si>
    <t>Any increases or decreases in these Prime Cost Sums resulting from the adjustments and properly paid by the Contractor, shall be added to or deducted from the Contract Sum in the final account. In substantiation, the Contractor is required to produce to the Project Manager, all quotations, invoices and receipted accounts as shall be necessary to show the details of the sums actually paid.</t>
  </si>
  <si>
    <t xml:space="preserve">Any sums added by the Contractor in these Bills of Quantities in respect of profit upon any Prime Cost Sums will be deducted in the final settlement of accounts and a sum will be added, the amount of which will bear the same proportion to the sum added as the net amount properly expended bears to the original P.C.Sum.        </t>
  </si>
  <si>
    <t>Samples</t>
  </si>
  <si>
    <t>The Contractor shall furnish at the earliest possible opportunity before work commences at his own cost, any samples of materials of workmanship that may be called for by the Project Manager for his approval or rejection and any further samples in the case of rejection until such samples are approved by the Project Manager and such samples when approved shall be the minimum standard for the work to which they apply.</t>
  </si>
  <si>
    <t>The Contractor shall also provide Samples of finished work (mock-ups) which shall be deemed to include: -</t>
  </si>
  <si>
    <t>(i)   Making the samples with material identical to those to be used in the Works.</t>
  </si>
  <si>
    <t>(ii)   Making samples under the same conditions as those likely to exist during the construction of the Works.</t>
  </si>
  <si>
    <t>(iii)   Maintaining and protecting approved samples</t>
  </si>
  <si>
    <t>(iv)   Remove the samples when no longer required by the Project Manager.</t>
  </si>
  <si>
    <t>Proprietary Articles</t>
  </si>
  <si>
    <t>Where proprietary articles are specified herein, the Contractor may propose the use of materials of  equal quality but from other manufacturers with the approval of the Project Manager, but the decision of the Project Manager will be final.</t>
  </si>
  <si>
    <t>2/9</t>
  </si>
  <si>
    <t>Protection</t>
  </si>
  <si>
    <t>The Contractor shall cover up and protect from damage, including damage from inclement weather, all finished  work and unfixed materials including that of the Sub-Contractor, etc., to the satisfaction of the Project Manager until the completion of the Contract and make good any damage which occurs. The Contractor shall carefully preserve all trees or bushes on or near the site.</t>
  </si>
  <si>
    <t>Removal of plant, Rubbish, etc</t>
  </si>
  <si>
    <t>The Contractor shall, upon completion of the Works, remove and clear away all temporary buildings, plant, rubbish and unused material, and shall leave the whole of the Site of the Works in a clean and tidy state to the satisfaction of the Project Manager. He shall also remove all rubbish and dirt from the Site at weekly intervals or as directed by the Project Manager.</t>
  </si>
  <si>
    <t xml:space="preserve">Particular care shall be taken in leaving windows clean and removal of all paint and cement stains therefrom. </t>
  </si>
  <si>
    <t>Prevention of Nuisance</t>
  </si>
  <si>
    <t>The Works and such sections of the Site necessary therefore shall be under the entire care and control of the Contractor during the whole period of the Contract and he shall take all possible precautions to prevent any nuisance, inconvenience or injury to the holders or occupiers of the existing or surrounding properties and to the public generally, and shall at all times keep all the paths and roads affected by the works in a safe and clear state and shall use proper precautions to ensure the safety of all wheeled traffic and pedestrians.</t>
  </si>
  <si>
    <t>Visitors to the site</t>
  </si>
  <si>
    <t>The Contractor is required to control all visitors to the Site and to keep out unauthorised visitors and to provide a visitors book and ensure that all the authorised visitors sign therein.</t>
  </si>
  <si>
    <t>Testing</t>
  </si>
  <si>
    <t>i) General</t>
  </si>
  <si>
    <t>Allow for expenses in connection with the testing of materials  and existing structual integrity as required by the Project Manager including the supply and preparation of materials to be tested, the cost of materials and their packing and conveyance to the nearest approved testing laboratory. The following structural integrity test may/shall be required; Ferroscans, rebound hammertest, core assessement, foundation depth; as may be required and instructed by project manager</t>
  </si>
  <si>
    <t>ii) Concrete tests</t>
  </si>
  <si>
    <t>Allow for making all necessary concrete test cubes and testing at an approved laboratory. One copy of the test cube report shall be forwarded direct to the Project Manager by the Laboratory officials.</t>
  </si>
  <si>
    <t>An accurate record of all test cubes taken and crushed must be kept on site and the Contractor will only be reimbursed for successful tests upon the production of Laboratory Certificates.</t>
  </si>
  <si>
    <t>2/10</t>
  </si>
  <si>
    <t>Programme and progress</t>
  </si>
  <si>
    <t>The Contractor's attention is drawn to clause 27 (Program) of the Conditions of Contract.</t>
  </si>
  <si>
    <t>Site progress photographs</t>
  </si>
  <si>
    <t>The Contractor shall take and develop (in both digital and still form) site progress photographs every two weeks.</t>
  </si>
  <si>
    <t>Adequate copies shall be made for distribution to the client (2 No.) and the Consultants (1 No.)</t>
  </si>
  <si>
    <t>Temporary Hoardings, Fencing and the like</t>
  </si>
  <si>
    <t>The Contractor shall be entirely responsible for all temporary hoarding and fencing which shall be required by either the Project Manager or the Local Authority. The Contractor should ascertain the extent of such temporary hoardings and fencing and include the costs in his bid.</t>
  </si>
  <si>
    <t>Occupational Health and Safety, HIV/AIDS and Gender</t>
  </si>
  <si>
    <t xml:space="preserve">The Contract shall provide a qualified safety officer to deal with OHS, HIV/AIDS and Gender Management and provide all neccesary facilities including transport. HIV/AIDS and STD prevention and counselling shall include information, education and counselling cmapaigns including regular distribution of condoms. The Contractor shall provide, maintain and operate a HIV/AIDS and STD clinic or make alternative arrangements with an existing facility to the approval of the Project Manager. The Contractor shall also carry out Gender sensitisation and awareness raising meetings and workshops and provide gender senstive monitoring and reporting </t>
  </si>
  <si>
    <t>Compliance with NEMA Regulations and the Enviroment Impact Assessment Report Recommendations</t>
  </si>
  <si>
    <t>The Contractor shall comply with all the regulations set out by the National Enviromental Management Authority (NEMA). The contractor should familiarize himself with the Recommendations of the Enviromental Impact Assesment and comply with them during execution of the work.</t>
  </si>
  <si>
    <t>2/11</t>
  </si>
  <si>
    <t>UGX</t>
  </si>
  <si>
    <t>Total Carried From Page 2/1</t>
  </si>
  <si>
    <t>Total Carried From Page 2/2</t>
  </si>
  <si>
    <t>Total Carried From Page 2/3</t>
  </si>
  <si>
    <t>Total Carried From Page 2/4</t>
  </si>
  <si>
    <t>Total Carried From Page 2/5</t>
  </si>
  <si>
    <t>Total Carried From Page 2/6</t>
  </si>
  <si>
    <t>Total Carried From Page 2/7</t>
  </si>
  <si>
    <t>Total Carried From Page 2/8</t>
  </si>
  <si>
    <t>Total Carried From Page 2/9</t>
  </si>
  <si>
    <t>Total Carried From Page 2/10</t>
  </si>
  <si>
    <t>Total Carried From Page 2/11</t>
  </si>
  <si>
    <t>TOTAL FOR BILL No 2 CARRIED TO MAIN SUMMARY</t>
  </si>
  <si>
    <t>Walk ways</t>
  </si>
  <si>
    <t>Rate (EUR)</t>
  </si>
  <si>
    <t>Amount (EUR)</t>
  </si>
  <si>
    <t>BILL NO.16</t>
  </si>
  <si>
    <t>WALKWAYS</t>
  </si>
  <si>
    <t>SUB-STRUCTURE (PROVISIONAL)</t>
  </si>
  <si>
    <t>Earthworks</t>
  </si>
  <si>
    <t>Excavations</t>
  </si>
  <si>
    <t>Excavate to reduce levels</t>
  </si>
  <si>
    <t>CM</t>
  </si>
  <si>
    <t>Extra over all kinds of excavations for breaking up rock</t>
  </si>
  <si>
    <t>Return, fill in and ram selected excavated materials into</t>
  </si>
  <si>
    <t>foundations compacted in layers not exceeding 150mm thick</t>
  </si>
  <si>
    <t>Remove surplus excavated materials from site</t>
  </si>
  <si>
    <t>Disposal of water</t>
  </si>
  <si>
    <t>Generally</t>
  </si>
  <si>
    <t>Allow for keeping the whole of the excavations free from silt</t>
  </si>
  <si>
    <t>and water by pumping, bailing or otherwise</t>
  </si>
  <si>
    <t>Planking and Strutting</t>
  </si>
  <si>
    <t>Allow for planking and strutting to uphold all faces of</t>
  </si>
  <si>
    <t>excavations</t>
  </si>
  <si>
    <t>Murram filling</t>
  </si>
  <si>
    <t>Deposited and compacted in layers not exceeding 150mm</t>
  </si>
  <si>
    <t xml:space="preserve">thick </t>
  </si>
  <si>
    <t>200mm Thick murram filling in making up levels</t>
  </si>
  <si>
    <t>SM</t>
  </si>
  <si>
    <t>To collection</t>
  </si>
  <si>
    <t>Walkways</t>
  </si>
  <si>
    <t>16/1</t>
  </si>
  <si>
    <t>Concrete</t>
  </si>
  <si>
    <t>Plain in-situ concrete class 15 in:</t>
  </si>
  <si>
    <t>50mm Thick blinding</t>
  </si>
  <si>
    <t>Re-inforced in-situ vibrated concrete class 25 in:</t>
  </si>
  <si>
    <t>Column bases</t>
  </si>
  <si>
    <t>Reinforcement</t>
  </si>
  <si>
    <t>High tensile steel bars to BS 4461</t>
  </si>
  <si>
    <t>12mm Diameter</t>
  </si>
  <si>
    <t>KG</t>
  </si>
  <si>
    <t>Formwork</t>
  </si>
  <si>
    <t>Sawn timber formwork to:</t>
  </si>
  <si>
    <t>Floors</t>
  </si>
  <si>
    <t>Paving</t>
  </si>
  <si>
    <t>450 x 450 x 50mm Thick precast paving slabs jointed and</t>
  </si>
  <si>
    <t>pointed in cement mortar (1:3) on and including 50mm thick</t>
  </si>
  <si>
    <t>compacted sand bed</t>
  </si>
  <si>
    <t>pattern; on and including 30mm sand bed; compacting with</t>
  </si>
  <si>
    <t>approved vibrator; filling joints with sand</t>
  </si>
  <si>
    <t xml:space="preserve">Precast concrete grade 25 half battered road kerb jointed and </t>
  </si>
  <si>
    <t xml:space="preserve">pointed in cement mortar (1:3) laid on and including plain </t>
  </si>
  <si>
    <t>concrete grade 20 foundation size 300 x 100mm thick</t>
  </si>
  <si>
    <t>haunched; including all necessary excavations and disposal</t>
  </si>
  <si>
    <t>150 x 250mm High</t>
  </si>
  <si>
    <t>150 x 250mm High; curved</t>
  </si>
  <si>
    <t>Structural steel work</t>
  </si>
  <si>
    <t>Galvanised steel posts; bottom with fish plates and bedded in</t>
  </si>
  <si>
    <t>concrete bases (measured separately)</t>
  </si>
  <si>
    <t>75 x 75 x 6mm Thick hollow hollow section posts</t>
  </si>
  <si>
    <t>Kg</t>
  </si>
  <si>
    <t>16/2</t>
  </si>
  <si>
    <t>Galvanised steel beams welded to steel posts (measured</t>
  </si>
  <si>
    <t>separately)</t>
  </si>
  <si>
    <t>50 x 50 x 4mm Tie beams</t>
  </si>
  <si>
    <t>ROOF STRUCTURE, COVERINGS AND RAIN WATER</t>
  </si>
  <si>
    <t>DISPOSAL</t>
  </si>
  <si>
    <t>Structural framed steel work</t>
  </si>
  <si>
    <t>Supply, fabricate, hoist, erect and fix the following 31No. Mild</t>
  </si>
  <si>
    <t>steel trusses T1 and T2 grinding all welds smooth and priming</t>
  </si>
  <si>
    <t>with two coats of approved metal primer all to Structural</t>
  </si>
  <si>
    <t>Engineer's details</t>
  </si>
  <si>
    <t>50 x 50 x 4mm Thick square hollow section rafters</t>
  </si>
  <si>
    <t>50 x 50 x 4mm Thick square hollow section struts and ties</t>
  </si>
  <si>
    <t>50 x 50 x 4mm Thick square hollow section tie beams</t>
  </si>
  <si>
    <t>Structural unframed steel work</t>
  </si>
  <si>
    <t>150 x 50 x 2mm Thick Z-purlins</t>
  </si>
  <si>
    <t>12mm Diameter  x 1550mm long mild steel sag rods complete</t>
  </si>
  <si>
    <t>with nuts and washers</t>
  </si>
  <si>
    <t>Allow for gusset plates, cleats, bolts etc.</t>
  </si>
  <si>
    <t>Roof sheeting</t>
  </si>
  <si>
    <t>26 Gauge pre-painted galvanised steel as described:-</t>
  </si>
  <si>
    <t>IT4 Sheet roof coverings fixed to Z-purlins (measured</t>
  </si>
  <si>
    <t>separately) at 1200mm centres general spacing with and</t>
  </si>
  <si>
    <t>galvanised steel hook bolts complete with nuts and felt</t>
  </si>
  <si>
    <t>washers</t>
  </si>
  <si>
    <t>Rainwater Disposal</t>
  </si>
  <si>
    <t>Mild steel</t>
  </si>
  <si>
    <t>200 x 1.5mm Thick fascia</t>
  </si>
  <si>
    <t>16/3</t>
  </si>
  <si>
    <t>Rainwater goods</t>
  </si>
  <si>
    <t>100mm Diameter uPVC down pipe secured to block wall and</t>
  </si>
  <si>
    <t>jointed with approved compound</t>
  </si>
  <si>
    <t>Extra for swanneck</t>
  </si>
  <si>
    <t>Extra for bend</t>
  </si>
  <si>
    <t>Extra for shoe</t>
  </si>
  <si>
    <t>Decorations</t>
  </si>
  <si>
    <t>One undercoat and two coats gloss oil paint on:</t>
  </si>
  <si>
    <t>General steel surfaces</t>
  </si>
  <si>
    <t>16/4</t>
  </si>
  <si>
    <t>COLLECTION</t>
  </si>
  <si>
    <t>Page No. 16/1</t>
  </si>
  <si>
    <t>Page No. 16/2</t>
  </si>
  <si>
    <t>Page No. 16/3</t>
  </si>
  <si>
    <t>Page No. 16/4</t>
  </si>
  <si>
    <t>To Main Summary Page</t>
  </si>
  <si>
    <t>Summary - Walkways</t>
  </si>
  <si>
    <t>16/5</t>
  </si>
  <si>
    <t>deep (22No.)</t>
  </si>
  <si>
    <t>Excavate pits for column bases and foundation trench not exceeding 1.0 metres</t>
  </si>
  <si>
    <t>150mm Thick concrete blocks; 45N/sq mm; to herringbone</t>
  </si>
  <si>
    <t>Earthing and Lightning Protection to less than 10 Ohms</t>
  </si>
  <si>
    <t>Deep Discharge maintenance free sealed batteries as Solar Exide S12/230 A or Equal approved @ 12V 230AH or equal approved. Batteries at least 1500 charge cycles</t>
  </si>
  <si>
    <t>Preliminaries</t>
  </si>
  <si>
    <r>
      <rPr>
        <b/>
        <sz val="11"/>
        <rFont val="Swis721 Cn BT"/>
      </rPr>
      <t>ADD</t>
    </r>
    <r>
      <rPr>
        <b/>
        <sz val="11"/>
        <rFont val="Swis721 Cn BT"/>
        <family val="2"/>
      </rPr>
      <t xml:space="preserve">: </t>
    </r>
    <r>
      <rPr>
        <sz val="11"/>
        <rFont val="Swis721 Cn BT"/>
        <family val="2"/>
      </rPr>
      <t>Contigencies</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</si>
</sst>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3">
    <numFmt numFmtId="164" formatCode="_(* #,##0.00_);_(* \(#,##0.00\);_(* &quot;-&quot;??_);_(@_)"/>
    <numFmt numFmtId="165" formatCode="_(* #,##0_);_(* \(#,##0\);_(* &quot;-&quot;??_);_(@_)"/>
    <numFmt numFmtId="166" formatCode="0.0%"/>
  </numFmts>
  <fonts count="29">
    <font>
      <sz val="10"/>
      <name val="Arial"/>
    </font>
    <font>
      <sz val="11"/>
      <color theme="1"/>
      <name val="Calibri"/>
      <family val="2"/>
      <scheme val="minor"/>
    </font>
    <font>
      <sz val="11"/>
      <name val="Arial"/>
      <family val="2"/>
    </font>
    <font>
      <sz val="10"/>
      <name val="Arial"/>
      <family val="2"/>
    </font>
    <font>
      <b/>
      <sz val="11"/>
      <name val="Arial"/>
      <family val="2"/>
    </font>
    <font>
      <b/>
      <u/>
      <sz val="11"/>
      <name val="Arial"/>
      <family val="2"/>
    </font>
    <font>
      <vertAlign val="superscript"/>
      <sz val="10"/>
      <name val="Arial"/>
      <family val="2"/>
    </font>
    <font>
      <b/>
      <sz val="10"/>
      <name val="Arial"/>
      <family val="2"/>
    </font>
    <font>
      <sz val="12"/>
      <name val="Arial"/>
      <family val="2"/>
    </font>
    <font>
      <sz val="11"/>
      <name val="Garamond"/>
      <family val="1"/>
    </font>
    <font>
      <b/>
      <i/>
      <sz val="10"/>
      <name val="Arial"/>
      <family val="2"/>
    </font>
    <font>
      <u/>
      <sz val="10"/>
      <name val="Arial"/>
      <family val="2"/>
    </font>
    <font>
      <b/>
      <u/>
      <sz val="10"/>
      <name val="Arial"/>
      <family val="2"/>
    </font>
    <font>
      <u val="singleAccounting"/>
      <sz val="10"/>
      <name val="Arial"/>
      <family val="2"/>
    </font>
    <font>
      <vertAlign val="superscript"/>
      <sz val="11"/>
      <name val="Arial"/>
      <family val="2"/>
    </font>
    <font>
      <b/>
      <u/>
      <vertAlign val="superscript"/>
      <sz val="11"/>
      <name val="Arial"/>
      <family val="2"/>
    </font>
    <font>
      <b/>
      <sz val="8"/>
      <color rgb="FF202124"/>
      <name val="Arial"/>
      <family val="2"/>
    </font>
    <font>
      <sz val="11"/>
      <name val="Swis721 Cn BT"/>
      <family val="2"/>
    </font>
    <font>
      <b/>
      <sz val="11"/>
      <name val="Swis721 Cn BT"/>
      <family val="2"/>
    </font>
    <font>
      <b/>
      <u/>
      <sz val="11"/>
      <name val="Swis721 Cn BT"/>
      <family val="2"/>
    </font>
    <font>
      <u/>
      <sz val="11"/>
      <name val="Swis721 Cn BT"/>
      <family val="2"/>
    </font>
    <font>
      <sz val="10"/>
      <name val="Swis721 Cn BT"/>
      <family val="2"/>
    </font>
    <font>
      <b/>
      <sz val="10"/>
      <name val="DIN Light"/>
    </font>
    <font>
      <sz val="10"/>
      <name val="DIN Light"/>
    </font>
    <font>
      <b/>
      <sz val="11"/>
      <name val="Swis721 Cn BT"/>
    </font>
    <font>
      <sz val="11"/>
      <name val="Swis721 Cn BT"/>
    </font>
    <font>
      <sz val="10"/>
      <color theme="1"/>
      <name val="Arial"/>
      <family val="2"/>
    </font>
    <font>
      <i/>
      <sz val="10"/>
      <name val="Arial"/>
      <family val="2"/>
    </font>
    <font>
      <u/>
      <sz val="10"/>
      <color theme="1"/>
      <name val="Arial"/>
      <family val="2"/>
    </font>
  </fonts>
  <fills count="5">
    <fill>
      <patternFill patternType="none"/>
    </fill>
    <fill>
      <patternFill patternType="gray125"/>
    </fill>
    <fill>
      <patternFill patternType="solid">
        <fgColor indexed="22"/>
        <bgColor indexed="64"/>
      </patternFill>
    </fill>
    <fill>
      <patternFill patternType="solid">
        <fgColor indexed="55"/>
        <bgColor indexed="64"/>
      </patternFill>
    </fill>
    <fill>
      <patternFill patternType="solid">
        <fgColor theme="0"/>
        <bgColor indexed="64"/>
      </patternFill>
    </fill>
  </fills>
  <borders count="44">
    <border>
      <left/>
      <right/>
      <top/>
      <bottom/>
      <diagonal/>
    </border>
    <border>
      <left/>
      <right/>
      <top/>
      <bottom style="double">
        <color indexed="64"/>
      </bottom>
      <diagonal/>
    </border>
    <border>
      <left style="double">
        <color indexed="64"/>
      </left>
      <right/>
      <top style="thin">
        <color indexed="64"/>
      </top>
      <bottom style="double">
        <color indexed="64"/>
      </bottom>
      <diagonal/>
    </border>
    <border>
      <left style="thin">
        <color indexed="64"/>
      </left>
      <right style="thin">
        <color indexed="64"/>
      </right>
      <top/>
      <bottom style="double">
        <color indexed="64"/>
      </bottom>
      <diagonal/>
    </border>
    <border>
      <left style="double">
        <color indexed="64"/>
      </left>
      <right style="double">
        <color indexed="64"/>
      </right>
      <top/>
      <bottom/>
      <diagonal/>
    </border>
    <border>
      <left style="thin">
        <color indexed="64"/>
      </left>
      <right style="thin">
        <color indexed="64"/>
      </right>
      <top/>
      <bottom/>
      <diagonal/>
    </border>
    <border>
      <left style="thin">
        <color indexed="64"/>
      </left>
      <right/>
      <top/>
      <bottom/>
      <diagonal/>
    </border>
    <border>
      <left style="double">
        <color indexed="64"/>
      </left>
      <right style="thin">
        <color indexed="64"/>
      </right>
      <top/>
      <bottom/>
      <diagonal/>
    </border>
    <border>
      <left style="double">
        <color indexed="64"/>
      </left>
      <right style="double">
        <color indexed="64"/>
      </right>
      <top style="thin">
        <color indexed="64"/>
      </top>
      <bottom style="double">
        <color indexed="64"/>
      </bottom>
      <diagonal/>
    </border>
    <border>
      <left style="double">
        <color indexed="64"/>
      </left>
      <right style="double">
        <color indexed="64"/>
      </right>
      <top/>
      <bottom style="double">
        <color indexed="64"/>
      </bottom>
      <diagonal/>
    </border>
    <border>
      <left style="thin">
        <color indexed="64"/>
      </left>
      <right/>
      <top/>
      <bottom style="double">
        <color indexed="64"/>
      </bottom>
      <diagonal/>
    </border>
    <border>
      <left style="double">
        <color indexed="64"/>
      </left>
      <right style="thin">
        <color indexed="64"/>
      </right>
      <top/>
      <bottom style="double">
        <color indexed="64"/>
      </bottom>
      <diagonal/>
    </border>
    <border>
      <left style="thin">
        <color indexed="64"/>
      </left>
      <right style="thin">
        <color indexed="64"/>
      </right>
      <top style="double">
        <color indexed="64"/>
      </top>
      <bottom/>
      <diagonal/>
    </border>
    <border>
      <left/>
      <right style="thin">
        <color indexed="64"/>
      </right>
      <top/>
      <bottom/>
      <diagonal/>
    </border>
    <border>
      <left/>
      <right style="double">
        <color indexed="64"/>
      </right>
      <top/>
      <bottom/>
      <diagonal/>
    </border>
    <border>
      <left style="double">
        <color indexed="64"/>
      </left>
      <right style="double">
        <color indexed="64"/>
      </right>
      <top style="thin">
        <color indexed="64"/>
      </top>
      <bottom style="thin">
        <color indexed="64"/>
      </bottom>
      <diagonal/>
    </border>
    <border>
      <left style="double">
        <color indexed="64"/>
      </left>
      <right/>
      <top/>
      <bottom/>
      <diagonal/>
    </border>
    <border>
      <left style="double">
        <color indexed="64"/>
      </left>
      <right style="double">
        <color indexed="64"/>
      </right>
      <top style="double">
        <color indexed="64"/>
      </top>
      <bottom style="thin">
        <color indexed="64"/>
      </bottom>
      <diagonal/>
    </border>
    <border>
      <left style="thin">
        <color indexed="64"/>
      </left>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double">
        <color indexed="64"/>
      </left>
      <right style="thin">
        <color indexed="64"/>
      </right>
      <top style="double">
        <color indexed="64"/>
      </top>
      <bottom style="thin">
        <color indexed="64"/>
      </bottom>
      <diagonal/>
    </border>
    <border>
      <left style="double">
        <color indexed="64"/>
      </left>
      <right style="thin">
        <color indexed="64"/>
      </right>
      <top style="double">
        <color indexed="64"/>
      </top>
      <bottom/>
      <diagonal/>
    </border>
    <border>
      <left style="thin">
        <color indexed="64"/>
      </left>
      <right/>
      <top style="double">
        <color indexed="64"/>
      </top>
      <bottom/>
      <diagonal/>
    </border>
    <border>
      <left style="double">
        <color indexed="64"/>
      </left>
      <right style="double">
        <color indexed="64"/>
      </right>
      <top style="double">
        <color indexed="64"/>
      </top>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diagonal/>
    </border>
    <border>
      <left/>
      <right style="thin">
        <color indexed="64"/>
      </right>
      <top style="thin">
        <color indexed="64"/>
      </top>
      <bottom style="thin">
        <color indexed="64"/>
      </bottom>
      <diagonal/>
    </border>
    <border>
      <left/>
      <right/>
      <top style="thin">
        <color indexed="64"/>
      </top>
      <bottom/>
      <diagonal/>
    </border>
    <border>
      <left/>
      <right style="thin">
        <color indexed="64"/>
      </right>
      <top style="thin">
        <color indexed="64"/>
      </top>
      <bottom/>
      <diagonal/>
    </border>
    <border>
      <left style="thin">
        <color indexed="64"/>
      </left>
      <right style="thin">
        <color indexed="64"/>
      </right>
      <top/>
      <bottom style="thin">
        <color auto="1"/>
      </bottom>
      <diagonal/>
    </border>
    <border>
      <left style="thin">
        <color indexed="64"/>
      </left>
      <right/>
      <top/>
      <bottom style="thin">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thin">
        <color indexed="64"/>
      </right>
      <top style="thin">
        <color indexed="64"/>
      </top>
      <bottom style="double">
        <color indexed="64"/>
      </bottom>
      <diagonal/>
    </border>
    <border>
      <left/>
      <right/>
      <top/>
      <bottom style="thin">
        <color indexed="64"/>
      </bottom>
      <diagonal/>
    </border>
    <border>
      <left/>
      <right/>
      <top style="thin">
        <color indexed="64"/>
      </top>
      <bottom style="medium">
        <color indexed="64"/>
      </bottom>
      <diagonal/>
    </border>
    <border>
      <left style="double">
        <color indexed="64"/>
      </left>
      <right style="thin">
        <color indexed="64"/>
      </right>
      <top style="thin">
        <color indexed="64"/>
      </top>
      <bottom style="double">
        <color indexed="64"/>
      </bottom>
      <diagonal/>
    </border>
    <border>
      <left style="double">
        <color indexed="64"/>
      </left>
      <right style="thin">
        <color indexed="64"/>
      </right>
      <top style="thin">
        <color indexed="64"/>
      </top>
      <bottom/>
      <diagonal/>
    </border>
    <border>
      <left style="double">
        <color indexed="64"/>
      </left>
      <right style="thin">
        <color indexed="64"/>
      </right>
      <top/>
      <bottom style="thin">
        <color indexed="64"/>
      </bottom>
      <diagonal/>
    </border>
    <border>
      <left/>
      <right style="thin">
        <color indexed="64"/>
      </right>
      <top/>
      <bottom style="thin">
        <color indexed="64"/>
      </bottom>
      <diagonal/>
    </border>
  </borders>
  <cellStyleXfs count="28">
    <xf numFmtId="0" fontId="0" fillId="0" borderId="0"/>
    <xf numFmtId="164" fontId="3" fillId="0" borderId="0" applyFont="0" applyFill="0" applyBorder="0" applyAlignment="0" applyProtection="0"/>
    <xf numFmtId="164" fontId="3" fillId="0" borderId="0" applyFont="0" applyFill="0" applyBorder="0" applyAlignment="0" applyProtection="0"/>
    <xf numFmtId="165" fontId="3" fillId="0" borderId="0" applyFill="0" applyBorder="0" applyAlignment="0" applyProtection="0"/>
    <xf numFmtId="164" fontId="3" fillId="0" borderId="0" applyFont="0" applyFill="0" applyBorder="0" applyAlignment="0" applyProtection="0"/>
    <xf numFmtId="164" fontId="3" fillId="0" borderId="0" applyFont="0" applyFill="0" applyBorder="0" applyProtection="0">
      <alignment vertical="top"/>
    </xf>
    <xf numFmtId="0" fontId="3" fillId="0" borderId="0">
      <alignment horizontal="justify" vertical="top" wrapText="1"/>
    </xf>
    <xf numFmtId="0" fontId="3" fillId="0" borderId="0">
      <alignment horizontal="justify"/>
    </xf>
    <xf numFmtId="0" fontId="8" fillId="0" borderId="0"/>
    <xf numFmtId="0" fontId="3" fillId="0" borderId="0"/>
    <xf numFmtId="164" fontId="3" fillId="0" borderId="0" applyFont="0" applyFill="0" applyBorder="0" applyProtection="0">
      <alignment vertical="top"/>
    </xf>
    <xf numFmtId="0" fontId="13" fillId="0" borderId="0">
      <alignment horizontal="justify" vertical="top" wrapText="1"/>
    </xf>
    <xf numFmtId="164" fontId="3" fillId="0" borderId="0" applyFont="0" applyFill="0" applyBorder="0" applyAlignment="0" applyProtection="0"/>
    <xf numFmtId="164" fontId="3" fillId="0" borderId="0" applyFont="0" applyFill="0" applyBorder="0" applyAlignment="0" applyProtection="0"/>
    <xf numFmtId="0" fontId="3" fillId="0" borderId="0">
      <alignment horizontal="justify" vertical="top" wrapText="1"/>
    </xf>
    <xf numFmtId="0" fontId="3" fillId="0" borderId="0">
      <alignment horizontal="justify" vertical="center" wrapText="1"/>
    </xf>
    <xf numFmtId="0" fontId="3" fillId="0" borderId="0">
      <alignment horizontal="justify"/>
    </xf>
    <xf numFmtId="164" fontId="1" fillId="0" borderId="0" applyFont="0" applyFill="0" applyBorder="0" applyAlignment="0" applyProtection="0"/>
    <xf numFmtId="0" fontId="3" fillId="0" borderId="0">
      <alignment horizontal="justify" vertical="top" wrapText="1"/>
    </xf>
    <xf numFmtId="0" fontId="3" fillId="0" borderId="0">
      <alignment horizontal="justify"/>
    </xf>
    <xf numFmtId="164" fontId="3" fillId="0" borderId="0" applyFont="0" applyFill="0" applyBorder="0" applyProtection="0">
      <alignment vertical="top"/>
    </xf>
    <xf numFmtId="0" fontId="3" fillId="0" borderId="0">
      <alignment horizontal="justify" vertical="top" wrapText="1"/>
    </xf>
    <xf numFmtId="0" fontId="3" fillId="0" borderId="0"/>
    <xf numFmtId="164" fontId="3" fillId="0" borderId="0" applyFont="0" applyFill="0" applyBorder="0" applyProtection="0">
      <alignment horizontal="left" vertical="top"/>
    </xf>
    <xf numFmtId="0" fontId="3" fillId="0" borderId="0">
      <alignment horizontal="justify" vertical="top" wrapText="1"/>
    </xf>
    <xf numFmtId="0" fontId="1" fillId="0" borderId="0" applyFont="0" applyFill="0" applyBorder="0" applyAlignment="0" applyProtection="0"/>
    <xf numFmtId="164" fontId="3" fillId="0" borderId="0" applyFont="0" applyFill="0" applyBorder="0" applyProtection="0">
      <alignment horizontal="left" vertical="top"/>
    </xf>
    <xf numFmtId="164" fontId="3" fillId="0" borderId="0" applyFont="0" applyFill="0" applyBorder="0" applyProtection="0">
      <alignment horizontal="left" vertical="top"/>
    </xf>
  </cellStyleXfs>
  <cellXfs count="498">
    <xf numFmtId="0" fontId="0" fillId="0" borderId="0" xfId="0"/>
    <xf numFmtId="0" fontId="2" fillId="0" borderId="0" xfId="0" applyFont="1"/>
    <xf numFmtId="165" fontId="2" fillId="0" borderId="0" xfId="1" applyNumberFormat="1" applyFont="1" applyAlignment="1">
      <alignment horizontal="right"/>
    </xf>
    <xf numFmtId="165" fontId="2" fillId="0" borderId="0" xfId="1" applyNumberFormat="1" applyFont="1" applyAlignment="1">
      <alignment horizontal="center"/>
    </xf>
    <xf numFmtId="0" fontId="2" fillId="0" borderId="0" xfId="0" applyFont="1" applyAlignment="1">
      <alignment horizontal="center"/>
    </xf>
    <xf numFmtId="0" fontId="2" fillId="0" borderId="0" xfId="0" applyFont="1" applyAlignment="1">
      <alignment vertical="top" wrapText="1"/>
    </xf>
    <xf numFmtId="0" fontId="2" fillId="0" borderId="0" xfId="0" applyFont="1" applyAlignment="1">
      <alignment horizontal="center" vertical="top"/>
    </xf>
    <xf numFmtId="0" fontId="2" fillId="0" borderId="1" xfId="0" applyFont="1" applyBorder="1"/>
    <xf numFmtId="165" fontId="4" fillId="2" borderId="2" xfId="2" applyNumberFormat="1" applyFont="1" applyFill="1" applyBorder="1" applyAlignment="1">
      <alignment horizontal="right"/>
    </xf>
    <xf numFmtId="0" fontId="4" fillId="2" borderId="3" xfId="0" applyFont="1" applyFill="1" applyBorder="1" applyAlignment="1">
      <alignment wrapText="1"/>
    </xf>
    <xf numFmtId="0" fontId="4" fillId="2" borderId="3" xfId="0" applyFont="1" applyFill="1" applyBorder="1" applyAlignment="1">
      <alignment vertical="top" wrapText="1"/>
    </xf>
    <xf numFmtId="0" fontId="2" fillId="0" borderId="0" xfId="0" applyFont="1" applyAlignment="1">
      <alignment vertical="top"/>
    </xf>
    <xf numFmtId="165" fontId="3" fillId="0" borderId="4" xfId="2" applyNumberFormat="1" applyBorder="1" applyAlignment="1">
      <alignment horizontal="right" vertical="top"/>
    </xf>
    <xf numFmtId="0" fontId="3" fillId="0" borderId="5" xfId="0" applyFont="1" applyBorder="1" applyAlignment="1">
      <alignment horizontal="center" vertical="top"/>
    </xf>
    <xf numFmtId="165" fontId="3" fillId="0" borderId="6" xfId="3" applyBorder="1" applyAlignment="1">
      <alignment horizontal="center" vertical="top"/>
    </xf>
    <xf numFmtId="0" fontId="3" fillId="0" borderId="5" xfId="0" applyFont="1" applyBorder="1" applyAlignment="1">
      <alignment vertical="top" wrapText="1"/>
    </xf>
    <xf numFmtId="49" fontId="3" fillId="0" borderId="7" xfId="0" applyNumberFormat="1" applyFont="1" applyBorder="1" applyAlignment="1">
      <alignment horizontal="center" vertical="top"/>
    </xf>
    <xf numFmtId="165" fontId="2" fillId="0" borderId="4" xfId="2" applyNumberFormat="1" applyFont="1" applyBorder="1" applyAlignment="1">
      <alignment horizontal="right"/>
    </xf>
    <xf numFmtId="0" fontId="2" fillId="0" borderId="5" xfId="0" applyFont="1" applyBorder="1" applyAlignment="1">
      <alignment vertical="top" wrapText="1"/>
    </xf>
    <xf numFmtId="0" fontId="5" fillId="0" borderId="5" xfId="0" applyFont="1" applyBorder="1" applyAlignment="1">
      <alignment horizontal="center" vertical="top" wrapText="1"/>
    </xf>
    <xf numFmtId="0" fontId="3" fillId="0" borderId="0" xfId="0" applyFont="1" applyAlignment="1">
      <alignment vertical="top"/>
    </xf>
    <xf numFmtId="165" fontId="4" fillId="0" borderId="8" xfId="1" applyNumberFormat="1" applyFont="1" applyBorder="1" applyAlignment="1">
      <alignment horizontal="right"/>
    </xf>
    <xf numFmtId="165" fontId="2" fillId="0" borderId="10" xfId="1" applyNumberFormat="1" applyFont="1" applyBorder="1" applyAlignment="1">
      <alignment horizontal="center"/>
    </xf>
    <xf numFmtId="0" fontId="2" fillId="0" borderId="3" xfId="0" applyFont="1" applyBorder="1" applyAlignment="1">
      <alignment horizontal="center"/>
    </xf>
    <xf numFmtId="0" fontId="4" fillId="0" borderId="3" xfId="0" applyFont="1" applyBorder="1" applyAlignment="1">
      <alignment vertical="top" wrapText="1"/>
    </xf>
    <xf numFmtId="0" fontId="2" fillId="0" borderId="11" xfId="0" applyFont="1" applyBorder="1" applyAlignment="1">
      <alignment horizontal="center" vertical="top"/>
    </xf>
    <xf numFmtId="0" fontId="3" fillId="0" borderId="0" xfId="0" applyFont="1"/>
    <xf numFmtId="37" fontId="2" fillId="0" borderId="6" xfId="5" applyNumberFormat="1" applyFont="1" applyBorder="1" applyAlignment="1">
      <alignment horizontal="right" wrapText="1"/>
    </xf>
    <xf numFmtId="0" fontId="2" fillId="0" borderId="5" xfId="6" applyFont="1" applyBorder="1" applyAlignment="1">
      <alignment horizontal="center" wrapText="1"/>
    </xf>
    <xf numFmtId="0" fontId="2" fillId="0" borderId="0" xfId="6" applyFont="1">
      <alignment horizontal="justify" vertical="top" wrapText="1"/>
    </xf>
    <xf numFmtId="0" fontId="2" fillId="0" borderId="7" xfId="0" applyFont="1" applyBorder="1" applyAlignment="1">
      <alignment horizontal="center" vertical="top"/>
    </xf>
    <xf numFmtId="0" fontId="5" fillId="0" borderId="5" xfId="7" applyFont="1" applyBorder="1" applyAlignment="1">
      <alignment horizontal="left" vertical="top" wrapText="1"/>
    </xf>
    <xf numFmtId="165" fontId="4" fillId="0" borderId="4" xfId="1" applyNumberFormat="1" applyFont="1" applyBorder="1" applyAlignment="1">
      <alignment horizontal="right"/>
    </xf>
    <xf numFmtId="165" fontId="2" fillId="0" borderId="4" xfId="1" applyNumberFormat="1" applyFont="1" applyBorder="1"/>
    <xf numFmtId="165" fontId="2" fillId="0" borderId="6" xfId="1" applyNumberFormat="1" applyFont="1" applyBorder="1" applyAlignment="1">
      <alignment horizontal="center"/>
    </xf>
    <xf numFmtId="0" fontId="2" fillId="0" borderId="6" xfId="0" applyFont="1" applyBorder="1" applyAlignment="1">
      <alignment horizontal="center"/>
    </xf>
    <xf numFmtId="0" fontId="4" fillId="0" borderId="5" xfId="0" applyFont="1" applyBorder="1" applyAlignment="1">
      <alignment vertical="top" wrapText="1"/>
    </xf>
    <xf numFmtId="0" fontId="3" fillId="0" borderId="0" xfId="0" applyFont="1" applyAlignment="1">
      <alignment horizontal="center" vertical="top"/>
    </xf>
    <xf numFmtId="0" fontId="3" fillId="0" borderId="0" xfId="0" applyFont="1" applyAlignment="1">
      <alignment vertical="top" wrapText="1"/>
    </xf>
    <xf numFmtId="165" fontId="3" fillId="0" borderId="4" xfId="3" applyBorder="1" applyAlignment="1">
      <alignment horizontal="right" vertical="top"/>
    </xf>
    <xf numFmtId="0" fontId="3" fillId="0" borderId="0" xfId="8" applyFont="1" applyAlignment="1">
      <alignment vertical="top"/>
    </xf>
    <xf numFmtId="0" fontId="9" fillId="0" borderId="0" xfId="0" applyFont="1" applyAlignment="1">
      <alignment vertical="top"/>
    </xf>
    <xf numFmtId="0" fontId="4" fillId="0" borderId="5" xfId="9" applyFont="1" applyBorder="1" applyAlignment="1">
      <alignment wrapText="1"/>
    </xf>
    <xf numFmtId="0" fontId="2" fillId="0" borderId="12" xfId="0" applyFont="1" applyBorder="1" applyAlignment="1">
      <alignment vertical="top" wrapText="1"/>
    </xf>
    <xf numFmtId="0" fontId="2" fillId="3" borderId="0" xfId="0" applyFont="1" applyFill="1"/>
    <xf numFmtId="165" fontId="4" fillId="2" borderId="8" xfId="2" applyNumberFormat="1" applyFont="1" applyFill="1" applyBorder="1" applyAlignment="1">
      <alignment horizontal="right"/>
    </xf>
    <xf numFmtId="165" fontId="2" fillId="2" borderId="10" xfId="2" applyNumberFormat="1" applyFont="1" applyFill="1" applyBorder="1" applyAlignment="1">
      <alignment horizontal="center"/>
    </xf>
    <xf numFmtId="0" fontId="2" fillId="2" borderId="3" xfId="0" applyFont="1" applyFill="1" applyBorder="1" applyAlignment="1">
      <alignment horizontal="center"/>
    </xf>
    <xf numFmtId="0" fontId="2" fillId="2" borderId="11" xfId="0" applyFont="1" applyFill="1" applyBorder="1" applyAlignment="1">
      <alignment horizontal="center" vertical="top"/>
    </xf>
    <xf numFmtId="0" fontId="3" fillId="0" borderId="13" xfId="0" applyFont="1" applyBorder="1" applyAlignment="1">
      <alignment vertical="top" wrapText="1"/>
    </xf>
    <xf numFmtId="0" fontId="2" fillId="0" borderId="5" xfId="0" applyFont="1" applyBorder="1" applyAlignment="1">
      <alignment horizontal="center"/>
    </xf>
    <xf numFmtId="0" fontId="4" fillId="0" borderId="0" xfId="0" applyFont="1" applyAlignment="1">
      <alignment vertical="top" wrapText="1"/>
    </xf>
    <xf numFmtId="1" fontId="3" fillId="0" borderId="14" xfId="3" applyNumberFormat="1" applyBorder="1" applyAlignment="1">
      <alignment horizontal="center" vertical="top"/>
    </xf>
    <xf numFmtId="0" fontId="3" fillId="0" borderId="13" xfId="0" applyFont="1" applyBorder="1" applyAlignment="1">
      <alignment horizontal="left" vertical="top" wrapText="1"/>
    </xf>
    <xf numFmtId="164" fontId="3" fillId="0" borderId="7" xfId="3" applyNumberFormat="1" applyBorder="1" applyAlignment="1">
      <alignment horizontal="center" vertical="top" wrapText="1"/>
    </xf>
    <xf numFmtId="0" fontId="11" fillId="0" borderId="0" xfId="0" applyFont="1" applyAlignment="1">
      <alignment vertical="top"/>
    </xf>
    <xf numFmtId="165" fontId="7" fillId="0" borderId="4" xfId="3" applyFont="1" applyBorder="1" applyAlignment="1">
      <alignment horizontal="center" vertical="top"/>
    </xf>
    <xf numFmtId="165" fontId="2" fillId="0" borderId="6" xfId="2" applyNumberFormat="1" applyFont="1" applyBorder="1" applyAlignment="1">
      <alignment horizontal="center"/>
    </xf>
    <xf numFmtId="37" fontId="2" fillId="0" borderId="6" xfId="5" applyNumberFormat="1" applyFont="1" applyBorder="1" applyAlignment="1">
      <alignment horizontal="right" vertical="top" wrapText="1"/>
    </xf>
    <xf numFmtId="0" fontId="2" fillId="0" borderId="5" xfId="6" applyFont="1" applyBorder="1" applyAlignment="1">
      <alignment horizontal="center" vertical="top" wrapText="1"/>
    </xf>
    <xf numFmtId="165" fontId="2" fillId="0" borderId="4" xfId="1" applyNumberFormat="1" applyFont="1" applyBorder="1" applyAlignment="1">
      <alignment horizontal="right"/>
    </xf>
    <xf numFmtId="3" fontId="2" fillId="0" borderId="6" xfId="10" applyNumberFormat="1" applyFont="1" applyBorder="1" applyAlignment="1">
      <alignment horizontal="center" vertical="top"/>
    </xf>
    <xf numFmtId="0" fontId="2" fillId="0" borderId="5" xfId="7" applyFont="1" applyBorder="1" applyAlignment="1">
      <alignment horizontal="center" vertical="top" wrapText="1"/>
    </xf>
    <xf numFmtId="0" fontId="2" fillId="0" borderId="5" xfId="7" applyFont="1" applyBorder="1" applyAlignment="1">
      <alignment horizontal="justify" vertical="top"/>
    </xf>
    <xf numFmtId="0" fontId="2" fillId="0" borderId="0" xfId="6" applyFont="1" applyAlignment="1">
      <alignment horizontal="left" vertical="top" wrapText="1"/>
    </xf>
    <xf numFmtId="0" fontId="5" fillId="0" borderId="0" xfId="11" applyFont="1" applyAlignment="1">
      <alignment horizontal="left" vertical="top" wrapText="1"/>
    </xf>
    <xf numFmtId="0" fontId="5" fillId="0" borderId="0" xfId="6" applyFont="1" applyAlignment="1">
      <alignment horizontal="left" vertical="top" wrapText="1"/>
    </xf>
    <xf numFmtId="37" fontId="2" fillId="0" borderId="5" xfId="5" applyNumberFormat="1" applyFont="1" applyBorder="1" applyAlignment="1">
      <alignment horizontal="right" wrapText="1"/>
    </xf>
    <xf numFmtId="37" fontId="2" fillId="0" borderId="5" xfId="5" applyNumberFormat="1" applyFont="1" applyBorder="1" applyAlignment="1">
      <alignment horizontal="right" vertical="top" wrapText="1"/>
    </xf>
    <xf numFmtId="0" fontId="5" fillId="0" borderId="0" xfId="6" applyFont="1">
      <alignment horizontal="justify" vertical="top" wrapText="1"/>
    </xf>
    <xf numFmtId="37" fontId="2" fillId="0" borderId="5" xfId="10" applyNumberFormat="1" applyFont="1" applyBorder="1" applyAlignment="1">
      <alignment horizontal="right" vertical="top"/>
    </xf>
    <xf numFmtId="1" fontId="2" fillId="0" borderId="5" xfId="6" applyNumberFormat="1" applyFont="1" applyBorder="1" applyAlignment="1">
      <alignment horizontal="center" vertical="top"/>
    </xf>
    <xf numFmtId="0" fontId="2" fillId="0" borderId="6" xfId="6" applyFont="1" applyBorder="1">
      <alignment horizontal="justify" vertical="top" wrapText="1"/>
    </xf>
    <xf numFmtId="0" fontId="5" fillId="0" borderId="5" xfId="0" applyFont="1" applyBorder="1" applyAlignment="1">
      <alignment vertical="top" wrapText="1"/>
    </xf>
    <xf numFmtId="165" fontId="4" fillId="2" borderId="8" xfId="1" applyNumberFormat="1" applyFont="1" applyFill="1" applyBorder="1" applyAlignment="1">
      <alignment horizontal="right"/>
    </xf>
    <xf numFmtId="165" fontId="2" fillId="2" borderId="10" xfId="1" applyNumberFormat="1" applyFont="1" applyFill="1" applyBorder="1" applyAlignment="1">
      <alignment horizontal="center"/>
    </xf>
    <xf numFmtId="165" fontId="4" fillId="0" borderId="15" xfId="1" applyNumberFormat="1" applyFont="1" applyBorder="1" applyAlignment="1">
      <alignment horizontal="right"/>
    </xf>
    <xf numFmtId="165" fontId="2" fillId="0" borderId="6" xfId="4" applyNumberFormat="1" applyFont="1" applyBorder="1" applyAlignment="1">
      <alignment horizontal="center"/>
    </xf>
    <xf numFmtId="0" fontId="2" fillId="0" borderId="0" xfId="9" applyFont="1"/>
    <xf numFmtId="0" fontId="2" fillId="0" borderId="5" xfId="9" applyFont="1" applyBorder="1" applyAlignment="1">
      <alignment vertical="top" wrapText="1"/>
    </xf>
    <xf numFmtId="0" fontId="2" fillId="0" borderId="7" xfId="9" applyFont="1" applyBorder="1" applyAlignment="1">
      <alignment horizontal="center" vertical="top"/>
    </xf>
    <xf numFmtId="165" fontId="2" fillId="0" borderId="6" xfId="12" applyNumberFormat="1" applyFont="1" applyBorder="1" applyAlignment="1">
      <alignment horizontal="center"/>
    </xf>
    <xf numFmtId="0" fontId="2" fillId="0" borderId="5" xfId="9" applyFont="1" applyBorder="1" applyAlignment="1">
      <alignment horizontal="center"/>
    </xf>
    <xf numFmtId="0" fontId="5" fillId="0" borderId="5" xfId="9" applyFont="1" applyBorder="1" applyAlignment="1">
      <alignment vertical="top" wrapText="1"/>
    </xf>
    <xf numFmtId="0" fontId="2" fillId="0" borderId="6" xfId="0" applyFont="1" applyBorder="1" applyAlignment="1">
      <alignment horizontal="center" vertical="top"/>
    </xf>
    <xf numFmtId="0" fontId="2" fillId="0" borderId="5" xfId="0" applyFont="1" applyBorder="1" applyAlignment="1">
      <alignment horizontal="left" vertical="top" wrapText="1"/>
    </xf>
    <xf numFmtId="0" fontId="2" fillId="0" borderId="5" xfId="0" applyFont="1" applyBorder="1" applyAlignment="1">
      <alignment horizontal="center" vertical="top" wrapText="1"/>
    </xf>
    <xf numFmtId="2" fontId="2" fillId="0" borderId="7" xfId="0" applyNumberFormat="1" applyFont="1" applyBorder="1" applyAlignment="1">
      <alignment horizontal="center" vertical="top"/>
    </xf>
    <xf numFmtId="0" fontId="2" fillId="0" borderId="5" xfId="6" applyFont="1" applyBorder="1">
      <alignment horizontal="justify" vertical="top" wrapText="1"/>
    </xf>
    <xf numFmtId="0" fontId="5" fillId="0" borderId="5" xfId="6" applyFont="1" applyBorder="1" applyAlignment="1">
      <alignment horizontal="left" vertical="top" wrapText="1"/>
    </xf>
    <xf numFmtId="0" fontId="4" fillId="0" borderId="3" xfId="0" applyFont="1" applyBorder="1" applyAlignment="1">
      <alignment horizontal="left" vertical="top" wrapText="1"/>
    </xf>
    <xf numFmtId="2" fontId="2" fillId="0" borderId="16" xfId="9" applyNumberFormat="1" applyFont="1" applyBorder="1" applyAlignment="1">
      <alignment horizontal="center" vertical="top"/>
    </xf>
    <xf numFmtId="0" fontId="2" fillId="0" borderId="16" xfId="9" applyFont="1" applyBorder="1" applyAlignment="1">
      <alignment horizontal="center" vertical="top"/>
    </xf>
    <xf numFmtId="0" fontId="2" fillId="0" borderId="16" xfId="0" applyFont="1" applyBorder="1" applyAlignment="1">
      <alignment horizontal="center" vertical="top"/>
    </xf>
    <xf numFmtId="0" fontId="5" fillId="0" borderId="0" xfId="14" applyFont="1">
      <alignment horizontal="justify" vertical="top" wrapText="1"/>
    </xf>
    <xf numFmtId="0" fontId="4" fillId="0" borderId="1" xfId="0" applyFont="1" applyBorder="1"/>
    <xf numFmtId="165" fontId="4" fillId="0" borderId="9" xfId="1" applyNumberFormat="1" applyFont="1" applyBorder="1" applyAlignment="1">
      <alignment horizontal="right"/>
    </xf>
    <xf numFmtId="165" fontId="4" fillId="0" borderId="10" xfId="1" applyNumberFormat="1" applyFont="1" applyBorder="1" applyAlignment="1">
      <alignment horizontal="center"/>
    </xf>
    <xf numFmtId="0" fontId="4" fillId="0" borderId="3" xfId="0" applyFont="1" applyBorder="1" applyAlignment="1">
      <alignment horizontal="center"/>
    </xf>
    <xf numFmtId="0" fontId="4" fillId="0" borderId="11" xfId="0" applyFont="1" applyBorder="1" applyAlignment="1">
      <alignment horizontal="center" vertical="top"/>
    </xf>
    <xf numFmtId="165" fontId="2" fillId="0" borderId="6" xfId="13" applyNumberFormat="1" applyFont="1" applyBorder="1" applyAlignment="1">
      <alignment horizontal="center"/>
    </xf>
    <xf numFmtId="165" fontId="4" fillId="2" borderId="10" xfId="1" applyNumberFormat="1" applyFont="1" applyFill="1" applyBorder="1" applyAlignment="1">
      <alignment horizontal="center"/>
    </xf>
    <xf numFmtId="0" fontId="4" fillId="2" borderId="3" xfId="0" applyFont="1" applyFill="1" applyBorder="1" applyAlignment="1">
      <alignment horizontal="center"/>
    </xf>
    <xf numFmtId="0" fontId="4" fillId="2" borderId="11" xfId="0" applyFont="1" applyFill="1" applyBorder="1" applyAlignment="1">
      <alignment horizontal="center" vertical="top"/>
    </xf>
    <xf numFmtId="0" fontId="2" fillId="0" borderId="5" xfId="0" applyFont="1" applyBorder="1" applyAlignment="1">
      <alignment wrapText="1"/>
    </xf>
    <xf numFmtId="0" fontId="2" fillId="0" borderId="6" xfId="9" applyFont="1" applyBorder="1" applyAlignment="1">
      <alignment horizontal="center"/>
    </xf>
    <xf numFmtId="165" fontId="4" fillId="0" borderId="8" xfId="1" applyNumberFormat="1" applyFont="1" applyBorder="1"/>
    <xf numFmtId="0" fontId="4" fillId="0" borderId="3" xfId="6" applyFont="1" applyBorder="1">
      <alignment horizontal="justify" vertical="top" wrapText="1"/>
    </xf>
    <xf numFmtId="0" fontId="2" fillId="0" borderId="0" xfId="0" applyFont="1" applyAlignment="1">
      <alignment vertical="center"/>
    </xf>
    <xf numFmtId="0" fontId="2" fillId="0" borderId="5" xfId="0" applyFont="1" applyBorder="1" applyAlignment="1">
      <alignment vertical="center" wrapText="1"/>
    </xf>
    <xf numFmtId="0" fontId="2" fillId="0" borderId="7" xfId="0" applyFont="1" applyBorder="1" applyAlignment="1">
      <alignment horizontal="center" vertical="center"/>
    </xf>
    <xf numFmtId="165" fontId="2" fillId="0" borderId="4" xfId="4" applyNumberFormat="1" applyFont="1" applyBorder="1" applyAlignment="1">
      <alignment horizontal="right"/>
    </xf>
    <xf numFmtId="0" fontId="2" fillId="0" borderId="5" xfId="9" applyFont="1" applyBorder="1" applyAlignment="1">
      <alignment vertical="center" wrapText="1"/>
    </xf>
    <xf numFmtId="165" fontId="2" fillId="0" borderId="6" xfId="1" applyNumberFormat="1" applyFont="1" applyBorder="1" applyAlignment="1">
      <alignment horizontal="center" wrapText="1"/>
    </xf>
    <xf numFmtId="0" fontId="2" fillId="0" borderId="5" xfId="0" applyFont="1" applyBorder="1" applyAlignment="1">
      <alignment horizontal="center" wrapText="1"/>
    </xf>
    <xf numFmtId="0" fontId="2" fillId="0" borderId="5" xfId="0" applyFont="1" applyBorder="1" applyAlignment="1">
      <alignment vertical="top" wrapText="1" shrinkToFit="1"/>
    </xf>
    <xf numFmtId="2" fontId="2" fillId="0" borderId="7" xfId="0" applyNumberFormat="1" applyFont="1" applyBorder="1" applyAlignment="1">
      <alignment horizontal="center" vertical="top" wrapText="1"/>
    </xf>
    <xf numFmtId="0" fontId="2" fillId="0" borderId="5" xfId="6" applyFont="1" applyBorder="1" applyAlignment="1">
      <alignment horizontal="left" vertical="top" wrapText="1"/>
    </xf>
    <xf numFmtId="0" fontId="4" fillId="0" borderId="5" xfId="0" applyFont="1" applyBorder="1" applyAlignment="1">
      <alignment horizontal="left" vertical="top" wrapText="1"/>
    </xf>
    <xf numFmtId="0" fontId="4" fillId="2" borderId="3" xfId="0" applyFont="1" applyFill="1" applyBorder="1" applyAlignment="1">
      <alignment horizontal="left" vertical="top" wrapText="1"/>
    </xf>
    <xf numFmtId="165" fontId="4" fillId="0" borderId="4" xfId="1" applyNumberFormat="1" applyFont="1" applyBorder="1" applyAlignment="1">
      <alignment horizontal="center"/>
    </xf>
    <xf numFmtId="165" fontId="4" fillId="0" borderId="6" xfId="1" applyNumberFormat="1" applyFont="1" applyBorder="1" applyAlignment="1">
      <alignment horizontal="center"/>
    </xf>
    <xf numFmtId="0" fontId="4" fillId="0" borderId="5" xfId="0" applyFont="1" applyBorder="1" applyAlignment="1">
      <alignment horizontal="center"/>
    </xf>
    <xf numFmtId="0" fontId="4" fillId="0" borderId="7" xfId="0" applyFont="1" applyBorder="1" applyAlignment="1">
      <alignment horizontal="center" vertical="top"/>
    </xf>
    <xf numFmtId="0" fontId="4" fillId="0" borderId="5" xfId="0" applyFont="1" applyBorder="1" applyAlignment="1">
      <alignment horizontal="center" vertical="top" wrapText="1"/>
    </xf>
    <xf numFmtId="165" fontId="4" fillId="0" borderId="17" xfId="1" applyNumberFormat="1" applyFont="1" applyBorder="1" applyAlignment="1">
      <alignment horizontal="center"/>
    </xf>
    <xf numFmtId="165" fontId="4" fillId="0" borderId="18" xfId="1" applyNumberFormat="1" applyFont="1" applyBorder="1" applyAlignment="1">
      <alignment horizontal="center"/>
    </xf>
    <xf numFmtId="0" fontId="4" fillId="0" borderId="19" xfId="0" applyFont="1" applyBorder="1" applyAlignment="1">
      <alignment horizontal="center"/>
    </xf>
    <xf numFmtId="0" fontId="4" fillId="0" borderId="19" xfId="0" applyFont="1" applyBorder="1" applyAlignment="1">
      <alignment horizontal="center" vertical="top" wrapText="1"/>
    </xf>
    <xf numFmtId="0" fontId="4" fillId="0" borderId="20" xfId="0" applyFont="1" applyBorder="1" applyAlignment="1">
      <alignment horizontal="center" vertical="top"/>
    </xf>
    <xf numFmtId="164" fontId="2" fillId="0" borderId="4" xfId="1" applyFont="1" applyBorder="1"/>
    <xf numFmtId="164" fontId="2" fillId="0" borderId="0" xfId="1" applyFont="1"/>
    <xf numFmtId="164" fontId="4" fillId="0" borderId="17" xfId="1" applyFont="1" applyBorder="1" applyAlignment="1">
      <alignment horizontal="center"/>
    </xf>
    <xf numFmtId="164" fontId="4" fillId="0" borderId="4" xfId="1" applyFont="1" applyBorder="1" applyAlignment="1">
      <alignment horizontal="center"/>
    </xf>
    <xf numFmtId="164" fontId="2" fillId="2" borderId="9" xfId="1" applyFont="1" applyFill="1" applyBorder="1"/>
    <xf numFmtId="164" fontId="4" fillId="0" borderId="9" xfId="1" applyFont="1" applyBorder="1"/>
    <xf numFmtId="164" fontId="2" fillId="0" borderId="4" xfId="2" applyFont="1" applyBorder="1"/>
    <xf numFmtId="164" fontId="2" fillId="0" borderId="4" xfId="4" applyFont="1" applyBorder="1"/>
    <xf numFmtId="164" fontId="2" fillId="0" borderId="4" xfId="13" applyFont="1" applyBorder="1"/>
    <xf numFmtId="164" fontId="2" fillId="0" borderId="9" xfId="1" applyFont="1" applyBorder="1"/>
    <xf numFmtId="164" fontId="2" fillId="0" borderId="4" xfId="1" applyFont="1" applyBorder="1" applyAlignment="1">
      <alignment wrapText="1"/>
    </xf>
    <xf numFmtId="164" fontId="4" fillId="2" borderId="9" xfId="1" applyFont="1" applyFill="1" applyBorder="1"/>
    <xf numFmtId="164" fontId="2" fillId="0" borderId="4" xfId="10" applyFont="1" applyBorder="1" applyAlignment="1">
      <alignment horizontal="right" vertical="top"/>
    </xf>
    <xf numFmtId="164" fontId="2" fillId="0" borderId="4" xfId="4" applyFont="1" applyBorder="1" applyAlignment="1">
      <alignment vertical="top"/>
    </xf>
    <xf numFmtId="164" fontId="2" fillId="2" borderId="9" xfId="2" applyFont="1" applyFill="1" applyBorder="1"/>
    <xf numFmtId="164" fontId="7" fillId="0" borderId="4" xfId="3" applyNumberFormat="1" applyFont="1" applyBorder="1" applyAlignment="1">
      <alignment horizontal="center" vertical="top"/>
    </xf>
    <xf numFmtId="164" fontId="3" fillId="0" borderId="4" xfId="2" applyBorder="1" applyAlignment="1">
      <alignment horizontal="right" vertical="top"/>
    </xf>
    <xf numFmtId="164" fontId="3" fillId="0" borderId="4" xfId="3" applyNumberFormat="1" applyBorder="1" applyAlignment="1">
      <alignment horizontal="right" vertical="top"/>
    </xf>
    <xf numFmtId="164" fontId="7" fillId="0" borderId="4" xfId="2" applyFont="1" applyBorder="1" applyAlignment="1">
      <alignment horizontal="center" vertical="top"/>
    </xf>
    <xf numFmtId="164" fontId="4" fillId="2" borderId="3" xfId="0" applyNumberFormat="1" applyFont="1" applyFill="1" applyBorder="1" applyAlignment="1">
      <alignment vertical="top" wrapText="1"/>
    </xf>
    <xf numFmtId="0" fontId="16" fillId="0" borderId="0" xfId="0" applyFont="1"/>
    <xf numFmtId="164" fontId="2" fillId="0" borderId="4" xfId="4" applyFont="1" applyFill="1" applyBorder="1"/>
    <xf numFmtId="165" fontId="3" fillId="0" borderId="6" xfId="3" applyFill="1" applyBorder="1" applyAlignment="1">
      <alignment horizontal="center" vertical="top"/>
    </xf>
    <xf numFmtId="164" fontId="3" fillId="0" borderId="4" xfId="2" applyFill="1" applyBorder="1" applyAlignment="1">
      <alignment horizontal="right" vertical="top"/>
    </xf>
    <xf numFmtId="165" fontId="3" fillId="0" borderId="4" xfId="2" applyNumberFormat="1" applyFill="1" applyBorder="1" applyAlignment="1">
      <alignment horizontal="right" vertical="top"/>
    </xf>
    <xf numFmtId="37" fontId="2" fillId="0" borderId="6" xfId="5" applyNumberFormat="1" applyFont="1" applyFill="1" applyBorder="1" applyAlignment="1">
      <alignment horizontal="right" wrapText="1"/>
    </xf>
    <xf numFmtId="165" fontId="2" fillId="0" borderId="4" xfId="2" applyNumberFormat="1" applyFont="1" applyFill="1" applyBorder="1" applyAlignment="1">
      <alignment horizontal="right"/>
    </xf>
    <xf numFmtId="0" fontId="2" fillId="0" borderId="21" xfId="0" applyFont="1" applyBorder="1" applyAlignment="1">
      <alignment horizontal="center" vertical="top"/>
    </xf>
    <xf numFmtId="0" fontId="2" fillId="0" borderId="12" xfId="0" applyFont="1" applyBorder="1" applyAlignment="1">
      <alignment horizontal="center"/>
    </xf>
    <xf numFmtId="165" fontId="2" fillId="0" borderId="22" xfId="1" applyNumberFormat="1" applyFont="1" applyBorder="1" applyAlignment="1">
      <alignment horizontal="center"/>
    </xf>
    <xf numFmtId="164" fontId="2" fillId="0" borderId="23" xfId="1" applyFont="1" applyBorder="1"/>
    <xf numFmtId="165" fontId="2" fillId="0" borderId="23" xfId="1" applyNumberFormat="1" applyFont="1" applyBorder="1" applyAlignment="1">
      <alignment horizontal="right"/>
    </xf>
    <xf numFmtId="2" fontId="2" fillId="0" borderId="16" xfId="0" applyNumberFormat="1" applyFont="1" applyBorder="1" applyAlignment="1">
      <alignment horizontal="center" vertical="top"/>
    </xf>
    <xf numFmtId="0" fontId="12" fillId="0" borderId="7" xfId="0" applyFont="1" applyBorder="1" applyAlignment="1">
      <alignment horizontal="center" vertical="top"/>
    </xf>
    <xf numFmtId="0" fontId="2" fillId="0" borderId="6" xfId="6" applyFont="1" applyBorder="1" applyAlignment="1">
      <alignment horizontal="center" wrapText="1"/>
    </xf>
    <xf numFmtId="0" fontId="9" fillId="0" borderId="7" xfId="0" applyFont="1" applyBorder="1" applyAlignment="1">
      <alignment horizontal="center" vertical="top"/>
    </xf>
    <xf numFmtId="0" fontId="18" fillId="0" borderId="25" xfId="15" applyFont="1" applyBorder="1" applyAlignment="1">
      <alignment horizontal="center" wrapText="1"/>
    </xf>
    <xf numFmtId="0" fontId="18" fillId="0" borderId="26" xfId="15" applyFont="1" applyBorder="1" applyAlignment="1">
      <alignment horizontal="center" wrapText="1"/>
    </xf>
    <xf numFmtId="164" fontId="18" fillId="0" borderId="25" xfId="17" applyFont="1" applyFill="1" applyBorder="1" applyAlignment="1">
      <alignment horizontal="center" wrapText="1"/>
    </xf>
    <xf numFmtId="0" fontId="18" fillId="0" borderId="5" xfId="15" applyFont="1" applyBorder="1" applyAlignment="1">
      <alignment horizontal="center" wrapText="1"/>
    </xf>
    <xf numFmtId="0" fontId="18" fillId="0" borderId="6" xfId="15" applyFont="1" applyBorder="1" applyAlignment="1">
      <alignment horizontal="center" wrapText="1"/>
    </xf>
    <xf numFmtId="164" fontId="18" fillId="0" borderId="5" xfId="17" applyFont="1" applyFill="1" applyBorder="1" applyAlignment="1">
      <alignment horizontal="center" wrapText="1"/>
    </xf>
    <xf numFmtId="0" fontId="17" fillId="0" borderId="5" xfId="15" applyFont="1" applyBorder="1" applyAlignment="1">
      <alignment horizontal="center" wrapText="1"/>
    </xf>
    <xf numFmtId="0" fontId="17" fillId="0" borderId="6" xfId="15" applyFont="1" applyBorder="1" applyAlignment="1">
      <alignment horizontal="left" wrapText="1"/>
    </xf>
    <xf numFmtId="164" fontId="17" fillId="0" borderId="5" xfId="17" applyFont="1" applyFill="1" applyBorder="1" applyAlignment="1">
      <alignment horizontal="center" wrapText="1"/>
    </xf>
    <xf numFmtId="0" fontId="17" fillId="0" borderId="6" xfId="15" applyFont="1" applyBorder="1" applyAlignment="1"/>
    <xf numFmtId="37" fontId="17" fillId="0" borderId="5" xfId="10" quotePrefix="1" applyNumberFormat="1" applyFont="1" applyFill="1" applyBorder="1" applyAlignment="1">
      <alignment horizontal="center"/>
    </xf>
    <xf numFmtId="164" fontId="17" fillId="0" borderId="5" xfId="17" applyFont="1" applyFill="1" applyBorder="1" applyAlignment="1">
      <alignment horizontal="right"/>
    </xf>
    <xf numFmtId="0" fontId="17" fillId="0" borderId="5" xfId="15" quotePrefix="1" applyFont="1" applyBorder="1" applyAlignment="1">
      <alignment horizontal="center"/>
    </xf>
    <xf numFmtId="0" fontId="18" fillId="0" borderId="6" xfId="15" applyFont="1" applyBorder="1" applyAlignment="1">
      <alignment horizontal="left"/>
    </xf>
    <xf numFmtId="16" fontId="17" fillId="0" borderId="5" xfId="15" quotePrefix="1" applyNumberFormat="1" applyFont="1" applyBorder="1" applyAlignment="1">
      <alignment horizontal="center"/>
    </xf>
    <xf numFmtId="164" fontId="18" fillId="0" borderId="27" xfId="17" applyFont="1" applyFill="1" applyBorder="1" applyAlignment="1">
      <alignment horizontal="right"/>
    </xf>
    <xf numFmtId="164" fontId="18" fillId="0" borderId="5" xfId="17" applyFont="1" applyFill="1" applyBorder="1" applyAlignment="1">
      <alignment horizontal="right"/>
    </xf>
    <xf numFmtId="166" fontId="17" fillId="0" borderId="5" xfId="15" quotePrefix="1" applyNumberFormat="1" applyFont="1" applyBorder="1" applyAlignment="1">
      <alignment horizontal="center"/>
    </xf>
    <xf numFmtId="0" fontId="17" fillId="0" borderId="5" xfId="15" quotePrefix="1" applyFont="1" applyBorder="1" applyAlignment="1">
      <alignment horizontal="left"/>
    </xf>
    <xf numFmtId="9" fontId="17" fillId="0" borderId="5" xfId="15" quotePrefix="1" applyNumberFormat="1" applyFont="1" applyBorder="1" applyAlignment="1">
      <alignment horizontal="center"/>
    </xf>
    <xf numFmtId="0" fontId="18" fillId="0" borderId="25" xfId="15" quotePrefix="1" applyFont="1" applyBorder="1" applyAlignment="1">
      <alignment horizontal="left"/>
    </xf>
    <xf numFmtId="0" fontId="18" fillId="0" borderId="26" xfId="15" applyFont="1" applyBorder="1" applyAlignment="1">
      <alignment horizontal="left"/>
    </xf>
    <xf numFmtId="16" fontId="18" fillId="0" borderId="25" xfId="15" quotePrefix="1" applyNumberFormat="1" applyFont="1" applyBorder="1" applyAlignment="1">
      <alignment horizontal="center"/>
    </xf>
    <xf numFmtId="164" fontId="18" fillId="0" borderId="25" xfId="17" applyFont="1" applyFill="1" applyBorder="1" applyAlignment="1">
      <alignment horizontal="right"/>
    </xf>
    <xf numFmtId="0" fontId="17" fillId="0" borderId="0" xfId="18" applyFont="1" applyAlignment="1">
      <alignment horizontal="justify" wrapText="1"/>
    </xf>
    <xf numFmtId="0" fontId="17" fillId="0" borderId="28" xfId="18" applyFont="1" applyBorder="1" applyAlignment="1">
      <alignment horizontal="justify" wrapText="1"/>
    </xf>
    <xf numFmtId="0" fontId="18" fillId="0" borderId="25" xfId="18" applyFont="1" applyBorder="1" applyAlignment="1">
      <alignment horizontal="center" wrapText="1"/>
    </xf>
    <xf numFmtId="0" fontId="18" fillId="0" borderId="29" xfId="18" applyFont="1" applyBorder="1" applyAlignment="1">
      <alignment horizontal="center" wrapText="1"/>
    </xf>
    <xf numFmtId="0" fontId="17" fillId="0" borderId="26" xfId="19" applyFont="1" applyBorder="1" applyAlignment="1">
      <alignment horizontal="justify" wrapText="1"/>
    </xf>
    <xf numFmtId="0" fontId="18" fillId="0" borderId="24" xfId="18" applyFont="1" applyBorder="1" applyAlignment="1">
      <alignment wrapText="1"/>
    </xf>
    <xf numFmtId="164" fontId="18" fillId="0" borderId="25" xfId="20" applyFont="1" applyFill="1" applyBorder="1" applyAlignment="1">
      <alignment horizontal="center"/>
    </xf>
    <xf numFmtId="3" fontId="18" fillId="0" borderId="25" xfId="20" applyNumberFormat="1" applyFont="1" applyFill="1" applyBorder="1" applyAlignment="1">
      <alignment horizontal="center" wrapText="1"/>
    </xf>
    <xf numFmtId="0" fontId="17" fillId="0" borderId="0" xfId="21" applyFont="1" applyAlignment="1">
      <alignment horizontal="justify" wrapText="1"/>
    </xf>
    <xf numFmtId="0" fontId="17" fillId="0" borderId="6" xfId="21" applyFont="1" applyBorder="1" applyAlignment="1">
      <alignment horizontal="justify" wrapText="1"/>
    </xf>
    <xf numFmtId="0" fontId="17" fillId="0" borderId="5" xfId="21" applyFont="1" applyBorder="1" applyAlignment="1">
      <alignment horizontal="center" wrapText="1"/>
    </xf>
    <xf numFmtId="0" fontId="18" fillId="0" borderId="13" xfId="21" applyFont="1" applyBorder="1" applyAlignment="1">
      <alignment horizontal="center" wrapText="1"/>
    </xf>
    <xf numFmtId="0" fontId="17" fillId="0" borderId="6" xfId="21" applyFont="1" applyBorder="1" applyAlignment="1">
      <alignment wrapText="1"/>
    </xf>
    <xf numFmtId="0" fontId="17" fillId="0" borderId="0" xfId="21" applyFont="1" applyAlignment="1">
      <alignment wrapText="1"/>
    </xf>
    <xf numFmtId="164" fontId="17" fillId="0" borderId="5" xfId="20" applyFont="1" applyFill="1" applyBorder="1" applyAlignment="1" applyProtection="1"/>
    <xf numFmtId="3" fontId="17" fillId="0" borderId="5" xfId="20" applyNumberFormat="1" applyFont="1" applyFill="1" applyBorder="1" applyAlignment="1" applyProtection="1"/>
    <xf numFmtId="0" fontId="20" fillId="0" borderId="0" xfId="21" applyFont="1" applyAlignment="1">
      <alignment horizontal="left"/>
    </xf>
    <xf numFmtId="0" fontId="17" fillId="0" borderId="6" xfId="19" applyFont="1" applyBorder="1" applyAlignment="1">
      <alignment horizontal="justify" wrapText="1"/>
    </xf>
    <xf numFmtId="0" fontId="17" fillId="0" borderId="0" xfId="19" applyFont="1" applyAlignment="1">
      <alignment horizontal="justify" wrapText="1"/>
    </xf>
    <xf numFmtId="0" fontId="19" fillId="0" borderId="0" xfId="21" applyFont="1" applyAlignment="1">
      <alignment horizontal="left"/>
    </xf>
    <xf numFmtId="0" fontId="17" fillId="0" borderId="6" xfId="21" applyFont="1" applyBorder="1" applyAlignment="1">
      <alignment horizontal="center" wrapText="1"/>
    </xf>
    <xf numFmtId="0" fontId="18" fillId="0" borderId="5" xfId="21" applyFont="1" applyBorder="1" applyAlignment="1">
      <alignment horizontal="center" wrapText="1"/>
    </xf>
    <xf numFmtId="0" fontId="17" fillId="0" borderId="0" xfId="19" applyFont="1" applyAlignment="1">
      <alignment horizontal="left"/>
    </xf>
    <xf numFmtId="0" fontId="17" fillId="0" borderId="0" xfId="19" applyFont="1">
      <alignment horizontal="justify"/>
    </xf>
    <xf numFmtId="0" fontId="17" fillId="0" borderId="6" xfId="19" applyFont="1" applyBorder="1">
      <alignment horizontal="justify"/>
    </xf>
    <xf numFmtId="0" fontId="17" fillId="0" borderId="0" xfId="21" applyFont="1" applyAlignment="1">
      <alignment horizontal="left"/>
    </xf>
    <xf numFmtId="0" fontId="17" fillId="0" borderId="5" xfId="21" applyFont="1" applyBorder="1" applyAlignment="1">
      <alignment wrapText="1"/>
    </xf>
    <xf numFmtId="0" fontId="17" fillId="0" borderId="6" xfId="21" applyFont="1" applyBorder="1" applyAlignment="1">
      <alignment horizontal="left" wrapText="1"/>
    </xf>
    <xf numFmtId="0" fontId="17" fillId="0" borderId="0" xfId="21" applyFont="1" applyAlignment="1">
      <alignment horizontal="left" wrapText="1"/>
    </xf>
    <xf numFmtId="0" fontId="17" fillId="0" borderId="32" xfId="21" applyFont="1" applyBorder="1" applyAlignment="1">
      <alignment wrapText="1"/>
    </xf>
    <xf numFmtId="0" fontId="17" fillId="0" borderId="33" xfId="21" applyFont="1" applyBorder="1" applyAlignment="1">
      <alignment horizontal="justify" wrapText="1"/>
    </xf>
    <xf numFmtId="0" fontId="17" fillId="0" borderId="34" xfId="21" applyFont="1" applyBorder="1" applyAlignment="1">
      <alignment horizontal="center" wrapText="1"/>
    </xf>
    <xf numFmtId="0" fontId="18" fillId="0" borderId="34" xfId="21" applyFont="1" applyBorder="1" applyAlignment="1">
      <alignment horizontal="center" wrapText="1"/>
    </xf>
    <xf numFmtId="0" fontId="18" fillId="0" borderId="37" xfId="19" applyFont="1" applyBorder="1" applyAlignment="1">
      <alignment horizontal="right" wrapText="1"/>
    </xf>
    <xf numFmtId="0" fontId="17" fillId="0" borderId="36" xfId="21" applyFont="1" applyBorder="1" applyAlignment="1">
      <alignment wrapText="1"/>
    </xf>
    <xf numFmtId="164" fontId="17" fillId="0" borderId="36" xfId="20" applyFont="1" applyFill="1" applyBorder="1" applyAlignment="1" applyProtection="1"/>
    <xf numFmtId="3" fontId="17" fillId="0" borderId="34" xfId="20" applyNumberFormat="1" applyFont="1" applyFill="1" applyBorder="1" applyAlignment="1" applyProtection="1"/>
    <xf numFmtId="0" fontId="17" fillId="0" borderId="38" xfId="21" applyFont="1" applyBorder="1" applyAlignment="1">
      <alignment wrapText="1"/>
    </xf>
    <xf numFmtId="164" fontId="17" fillId="0" borderId="38" xfId="20" applyFont="1" applyFill="1" applyBorder="1" applyAlignment="1" applyProtection="1"/>
    <xf numFmtId="3" fontId="18" fillId="0" borderId="38" xfId="23" quotePrefix="1" applyNumberFormat="1" applyFont="1" applyFill="1" applyBorder="1" applyAlignment="1" applyProtection="1">
      <alignment horizontal="right"/>
    </xf>
    <xf numFmtId="0" fontId="17" fillId="0" borderId="5" xfId="21" applyFont="1" applyBorder="1" applyAlignment="1">
      <alignment horizontal="justify" wrapText="1"/>
    </xf>
    <xf numFmtId="0" fontId="17" fillId="0" borderId="27" xfId="21" applyFont="1" applyBorder="1" applyAlignment="1">
      <alignment horizontal="left" wrapText="1"/>
    </xf>
    <xf numFmtId="0" fontId="17" fillId="0" borderId="5" xfId="19" applyFont="1" applyBorder="1" applyAlignment="1">
      <alignment horizontal="justify" wrapText="1"/>
    </xf>
    <xf numFmtId="0" fontId="18" fillId="0" borderId="28" xfId="22" applyFont="1" applyBorder="1" applyAlignment="1">
      <alignment horizontal="left"/>
    </xf>
    <xf numFmtId="0" fontId="17" fillId="0" borderId="30" xfId="19" applyFont="1" applyBorder="1" applyAlignment="1">
      <alignment horizontal="justify" wrapText="1"/>
    </xf>
    <xf numFmtId="0" fontId="17" fillId="0" borderId="30" xfId="21" applyFont="1" applyBorder="1" applyAlignment="1">
      <alignment wrapText="1"/>
    </xf>
    <xf numFmtId="164" fontId="17" fillId="0" borderId="27" xfId="20" applyFont="1" applyFill="1" applyBorder="1" applyAlignment="1" applyProtection="1"/>
    <xf numFmtId="3" fontId="18" fillId="0" borderId="31" xfId="23" quotePrefix="1" applyNumberFormat="1" applyFont="1" applyFill="1" applyBorder="1" applyAlignment="1" applyProtection="1">
      <alignment horizontal="right"/>
    </xf>
    <xf numFmtId="0" fontId="17" fillId="0" borderId="5" xfId="21" applyFont="1" applyBorder="1" applyAlignment="1">
      <alignment horizontal="left" wrapText="1"/>
    </xf>
    <xf numFmtId="3" fontId="18" fillId="0" borderId="13" xfId="23" quotePrefix="1" applyNumberFormat="1" applyFont="1" applyFill="1" applyBorder="1" applyAlignment="1" applyProtection="1">
      <alignment horizontal="right"/>
    </xf>
    <xf numFmtId="0" fontId="17" fillId="0" borderId="6" xfId="22" applyFont="1" applyBorder="1" applyAlignment="1">
      <alignment horizontal="left" wrapText="1"/>
    </xf>
    <xf numFmtId="0" fontId="18" fillId="0" borderId="6" xfId="22" applyFont="1" applyBorder="1" applyAlignment="1">
      <alignment horizontal="justify" wrapText="1"/>
    </xf>
    <xf numFmtId="0" fontId="18" fillId="0" borderId="6" xfId="22" applyFont="1" applyBorder="1" applyAlignment="1">
      <alignment horizontal="left"/>
    </xf>
    <xf numFmtId="164" fontId="17" fillId="0" borderId="34" xfId="20" applyFont="1" applyFill="1" applyBorder="1" applyAlignment="1" applyProtection="1"/>
    <xf numFmtId="3" fontId="17" fillId="0" borderId="37" xfId="20" applyNumberFormat="1" applyFont="1" applyFill="1" applyBorder="1" applyAlignment="1" applyProtection="1"/>
    <xf numFmtId="0" fontId="17" fillId="0" borderId="0" xfId="21" applyFont="1" applyAlignment="1">
      <alignment horizontal="justify"/>
    </xf>
    <xf numFmtId="0" fontId="17" fillId="0" borderId="6" xfId="21" applyFont="1" applyBorder="1" applyAlignment="1">
      <alignment horizontal="justify"/>
    </xf>
    <xf numFmtId="0" fontId="17" fillId="0" borderId="5" xfId="21" applyFont="1" applyBorder="1" applyAlignment="1">
      <alignment horizontal="center"/>
    </xf>
    <xf numFmtId="0" fontId="18" fillId="0" borderId="13" xfId="21" applyFont="1" applyBorder="1" applyAlignment="1">
      <alignment horizontal="center"/>
    </xf>
    <xf numFmtId="0" fontId="17" fillId="0" borderId="0" xfId="21" applyFont="1" applyAlignment="1"/>
    <xf numFmtId="0" fontId="18" fillId="0" borderId="0" xfId="21" applyFont="1" applyAlignment="1">
      <alignment horizontal="center"/>
    </xf>
    <xf numFmtId="0" fontId="17" fillId="0" borderId="6" xfId="21" applyFont="1" applyBorder="1" applyAlignment="1"/>
    <xf numFmtId="0" fontId="17" fillId="0" borderId="32" xfId="21" applyFont="1" applyBorder="1" applyAlignment="1">
      <alignment horizontal="justify" wrapText="1"/>
    </xf>
    <xf numFmtId="0" fontId="17" fillId="0" borderId="0" xfId="21" applyFont="1" applyAlignment="1">
      <alignment horizontal="center" wrapText="1"/>
    </xf>
    <xf numFmtId="0" fontId="18" fillId="0" borderId="0" xfId="21" applyFont="1" applyAlignment="1">
      <alignment horizontal="center" wrapText="1"/>
    </xf>
    <xf numFmtId="164" fontId="17" fillId="0" borderId="0" xfId="20" applyFont="1" applyFill="1" applyBorder="1" applyAlignment="1" applyProtection="1"/>
    <xf numFmtId="3" fontId="17" fillId="0" borderId="0" xfId="20" applyNumberFormat="1" applyFont="1" applyFill="1" applyBorder="1" applyAlignment="1" applyProtection="1"/>
    <xf numFmtId="0" fontId="18" fillId="0" borderId="0" xfId="18" applyFont="1" applyAlignment="1">
      <alignment horizontal="center" wrapText="1"/>
    </xf>
    <xf numFmtId="0" fontId="18" fillId="0" borderId="0" xfId="19" applyFont="1" applyAlignment="1">
      <alignment horizontal="right" wrapText="1"/>
    </xf>
    <xf numFmtId="0" fontId="18" fillId="0" borderId="0" xfId="21" applyFont="1" applyAlignment="1">
      <alignment horizontal="right" wrapText="1"/>
    </xf>
    <xf numFmtId="0" fontId="17" fillId="0" borderId="0" xfId="19" applyFont="1" applyAlignment="1">
      <alignment horizontal="right" wrapText="1"/>
    </xf>
    <xf numFmtId="0" fontId="17" fillId="0" borderId="0" xfId="19" applyFont="1" applyAlignment="1">
      <alignment horizontal="left" wrapText="1"/>
    </xf>
    <xf numFmtId="0" fontId="17" fillId="0" borderId="39" xfId="18" applyFont="1" applyBorder="1" applyAlignment="1">
      <alignment horizontal="justify" wrapText="1"/>
    </xf>
    <xf numFmtId="0" fontId="17" fillId="0" borderId="38" xfId="21" applyFont="1" applyBorder="1" applyAlignment="1">
      <alignment horizontal="justify" wrapText="1"/>
    </xf>
    <xf numFmtId="0" fontId="18" fillId="0" borderId="0" xfId="21" applyFont="1" applyAlignment="1">
      <alignment horizontal="left"/>
    </xf>
    <xf numFmtId="164" fontId="17" fillId="0" borderId="6" xfId="20" applyFont="1" applyFill="1" applyBorder="1" applyAlignment="1" applyProtection="1"/>
    <xf numFmtId="0" fontId="17" fillId="0" borderId="0" xfId="24" applyFont="1" applyAlignment="1" applyProtection="1">
      <alignment horizontal="justify" wrapText="1"/>
      <protection locked="0"/>
    </xf>
    <xf numFmtId="0" fontId="18" fillId="0" borderId="5" xfId="24" applyFont="1" applyBorder="1" applyAlignment="1" applyProtection="1">
      <alignment horizontal="center" wrapText="1"/>
      <protection locked="0"/>
    </xf>
    <xf numFmtId="0" fontId="17" fillId="0" borderId="13" xfId="24" applyFont="1" applyBorder="1" applyAlignment="1" applyProtection="1">
      <alignment horizontal="center" wrapText="1"/>
      <protection locked="0"/>
    </xf>
    <xf numFmtId="0" fontId="18" fillId="0" borderId="13" xfId="24" applyFont="1" applyBorder="1" applyAlignment="1" applyProtection="1">
      <alignment horizontal="center" wrapText="1"/>
      <protection locked="0"/>
    </xf>
    <xf numFmtId="0" fontId="17" fillId="0" borderId="0" xfId="24" applyFont="1" applyAlignment="1">
      <alignment wrapText="1"/>
    </xf>
    <xf numFmtId="164" fontId="17" fillId="0" borderId="5" xfId="20" applyFont="1" applyFill="1" applyBorder="1" applyAlignment="1"/>
    <xf numFmtId="3" fontId="17" fillId="0" borderId="5" xfId="25" applyNumberFormat="1" applyFont="1" applyFill="1" applyBorder="1" applyAlignment="1"/>
    <xf numFmtId="165" fontId="17" fillId="0" borderId="0" xfId="26" applyNumberFormat="1" applyFont="1" applyFill="1" applyBorder="1" applyAlignment="1" applyProtection="1">
      <alignment horizontal="right"/>
      <protection locked="0"/>
    </xf>
    <xf numFmtId="3" fontId="17" fillId="0" borderId="5" xfId="10" applyNumberFormat="1" applyFont="1" applyFill="1" applyBorder="1" applyAlignment="1"/>
    <xf numFmtId="165" fontId="17" fillId="0" borderId="0" xfId="27" applyNumberFormat="1" applyFont="1" applyFill="1" applyBorder="1" applyAlignment="1" applyProtection="1">
      <alignment horizontal="right"/>
      <protection locked="0"/>
    </xf>
    <xf numFmtId="0" fontId="17" fillId="0" borderId="0" xfId="24" applyFont="1" applyAlignment="1">
      <alignment horizontal="center"/>
    </xf>
    <xf numFmtId="0" fontId="17" fillId="0" borderId="6" xfId="24" applyFont="1" applyBorder="1" applyAlignment="1">
      <alignment wrapText="1"/>
    </xf>
    <xf numFmtId="0" fontId="17" fillId="0" borderId="0" xfId="24" applyFont="1" applyAlignment="1">
      <alignment horizontal="left" wrapText="1"/>
    </xf>
    <xf numFmtId="0" fontId="17" fillId="0" borderId="13" xfId="24" applyFont="1" applyBorder="1" applyAlignment="1">
      <alignment horizontal="left" wrapText="1"/>
    </xf>
    <xf numFmtId="164" fontId="17" fillId="0" borderId="0" xfId="20" applyFont="1" applyFill="1" applyBorder="1" applyAlignment="1"/>
    <xf numFmtId="0" fontId="17" fillId="0" borderId="38" xfId="19" applyFont="1" applyBorder="1" applyAlignment="1">
      <alignment horizontal="left" wrapText="1"/>
    </xf>
    <xf numFmtId="164" fontId="17" fillId="4" borderId="5" xfId="20" applyFont="1" applyFill="1" applyBorder="1" applyAlignment="1"/>
    <xf numFmtId="3" fontId="18" fillId="0" borderId="0" xfId="20" applyNumberFormat="1" applyFont="1" applyFill="1" applyBorder="1" applyAlignment="1" applyProtection="1"/>
    <xf numFmtId="0" fontId="17" fillId="0" borderId="38" xfId="19" applyFont="1" applyBorder="1" applyAlignment="1">
      <alignment horizontal="justify" wrapText="1"/>
    </xf>
    <xf numFmtId="3" fontId="17" fillId="0" borderId="13" xfId="20" applyNumberFormat="1" applyFont="1" applyFill="1" applyBorder="1" applyAlignment="1" applyProtection="1"/>
    <xf numFmtId="0" fontId="22" fillId="0" borderId="5" xfId="22" applyFont="1" applyBorder="1" applyAlignment="1">
      <alignment horizontal="left"/>
    </xf>
    <xf numFmtId="0" fontId="17" fillId="0" borderId="13" xfId="19" applyFont="1" applyBorder="1" applyAlignment="1">
      <alignment horizontal="justify" wrapText="1"/>
    </xf>
    <xf numFmtId="0" fontId="23" fillId="0" borderId="6" xfId="22" applyFont="1" applyBorder="1" applyAlignment="1">
      <alignment horizontal="left"/>
    </xf>
    <xf numFmtId="0" fontId="20" fillId="0" borderId="6" xfId="21" applyFont="1" applyBorder="1" applyAlignment="1">
      <alignment horizontal="left"/>
    </xf>
    <xf numFmtId="0" fontId="17" fillId="0" borderId="13" xfId="21" applyFont="1" applyBorder="1" applyAlignment="1">
      <alignment wrapText="1"/>
    </xf>
    <xf numFmtId="0" fontId="17" fillId="0" borderId="38" xfId="19" applyFont="1" applyBorder="1" applyAlignment="1">
      <alignment horizontal="left"/>
    </xf>
    <xf numFmtId="0" fontId="18" fillId="0" borderId="38" xfId="19" quotePrefix="1" applyFont="1" applyBorder="1" applyAlignment="1">
      <alignment horizontal="right"/>
    </xf>
    <xf numFmtId="0" fontId="17" fillId="0" borderId="6" xfId="19" applyFont="1" applyBorder="1" applyAlignment="1">
      <alignment horizontal="left" wrapText="1"/>
    </xf>
    <xf numFmtId="0" fontId="17" fillId="0" borderId="13" xfId="19" applyFont="1" applyBorder="1" applyAlignment="1">
      <alignment horizontal="left" wrapText="1"/>
    </xf>
    <xf numFmtId="0" fontId="20" fillId="0" borderId="0" xfId="21" applyFont="1" applyAlignment="1">
      <alignment horizontal="justify" wrapText="1"/>
    </xf>
    <xf numFmtId="164" fontId="17" fillId="4" borderId="5" xfId="20" applyFont="1" applyFill="1" applyBorder="1" applyAlignment="1" applyProtection="1"/>
    <xf numFmtId="0" fontId="17" fillId="0" borderId="25" xfId="21" applyFont="1" applyBorder="1" applyAlignment="1">
      <alignment horizontal="justify" wrapText="1"/>
    </xf>
    <xf numFmtId="0" fontId="17" fillId="0" borderId="6" xfId="18" applyFont="1" applyBorder="1" applyAlignment="1">
      <alignment horizontal="justify" wrapText="1"/>
    </xf>
    <xf numFmtId="0" fontId="18" fillId="0" borderId="14" xfId="21" applyFont="1" applyBorder="1" applyAlignment="1">
      <alignment horizontal="center" wrapText="1"/>
    </xf>
    <xf numFmtId="0" fontId="17" fillId="0" borderId="4" xfId="21" applyFont="1" applyBorder="1" applyAlignment="1">
      <alignment horizontal="justify" wrapText="1"/>
    </xf>
    <xf numFmtId="0" fontId="17" fillId="0" borderId="4" xfId="21" applyFont="1" applyBorder="1" applyAlignment="1">
      <alignment wrapText="1"/>
    </xf>
    <xf numFmtId="0" fontId="17" fillId="0" borderId="16" xfId="21" applyFont="1" applyBorder="1" applyAlignment="1">
      <alignment wrapText="1"/>
    </xf>
    <xf numFmtId="0" fontId="17" fillId="0" borderId="5" xfId="18" applyFont="1" applyBorder="1" applyAlignment="1">
      <alignment horizontal="center" wrapText="1"/>
    </xf>
    <xf numFmtId="0" fontId="18" fillId="0" borderId="13" xfId="18" applyFont="1" applyBorder="1" applyAlignment="1">
      <alignment horizontal="center" wrapText="1"/>
    </xf>
    <xf numFmtId="0" fontId="17" fillId="0" borderId="5" xfId="18" applyFont="1" applyBorder="1" applyAlignment="1">
      <alignment wrapText="1"/>
    </xf>
    <xf numFmtId="0" fontId="17" fillId="0" borderId="6" xfId="18" applyFont="1" applyBorder="1" applyAlignment="1">
      <alignment wrapText="1"/>
    </xf>
    <xf numFmtId="3" fontId="17" fillId="0" borderId="5" xfId="20" applyNumberFormat="1" applyFont="1" applyFill="1" applyBorder="1" applyAlignment="1" applyProtection="1">
      <alignment horizontal="center"/>
    </xf>
    <xf numFmtId="0" fontId="18" fillId="0" borderId="40" xfId="18" applyFont="1" applyBorder="1" applyAlignment="1">
      <alignment horizontal="center" wrapText="1"/>
    </xf>
    <xf numFmtId="0" fontId="18" fillId="0" borderId="37" xfId="18" applyFont="1" applyBorder="1" applyAlignment="1">
      <alignment horizontal="center"/>
    </xf>
    <xf numFmtId="0" fontId="18" fillId="0" borderId="36" xfId="18" applyFont="1" applyBorder="1" applyAlignment="1">
      <alignment horizontal="center"/>
    </xf>
    <xf numFmtId="0" fontId="18" fillId="0" borderId="34" xfId="18" applyFont="1" applyBorder="1" applyAlignment="1">
      <alignment horizontal="center"/>
    </xf>
    <xf numFmtId="164" fontId="18" fillId="0" borderId="34" xfId="10" applyFont="1" applyBorder="1" applyAlignment="1">
      <alignment horizontal="center"/>
    </xf>
    <xf numFmtId="0" fontId="17" fillId="0" borderId="7" xfId="18" applyFont="1" applyBorder="1" applyAlignment="1">
      <alignment horizontal="center" wrapText="1"/>
    </xf>
    <xf numFmtId="0" fontId="17" fillId="0" borderId="13" xfId="18" applyFont="1" applyBorder="1" applyAlignment="1">
      <alignment horizontal="center"/>
    </xf>
    <xf numFmtId="0" fontId="17" fillId="0" borderId="0" xfId="18" applyFont="1" applyAlignment="1">
      <alignment horizontal="center"/>
    </xf>
    <xf numFmtId="0" fontId="17" fillId="0" borderId="13" xfId="18" applyFont="1" applyBorder="1" applyAlignment="1">
      <alignment horizontal="justify" wrapText="1"/>
    </xf>
    <xf numFmtId="0" fontId="17" fillId="0" borderId="5" xfId="18" applyFont="1" applyBorder="1" applyAlignment="1">
      <alignment horizontal="center"/>
    </xf>
    <xf numFmtId="164" fontId="17" fillId="0" borderId="5" xfId="10" applyFont="1" applyBorder="1" applyAlignment="1"/>
    <xf numFmtId="0" fontId="19" fillId="0" borderId="0" xfId="18" applyFont="1" applyAlignment="1">
      <alignment horizontal="justify" wrapText="1"/>
    </xf>
    <xf numFmtId="0" fontId="19" fillId="0" borderId="0" xfId="18" applyFont="1" applyAlignment="1">
      <alignment horizontal="center" wrapText="1"/>
    </xf>
    <xf numFmtId="0" fontId="17" fillId="0" borderId="0" xfId="19" applyFont="1" applyAlignment="1">
      <alignment horizontal="center" wrapText="1"/>
    </xf>
    <xf numFmtId="0" fontId="17" fillId="0" borderId="13" xfId="18" quotePrefix="1" applyFont="1" applyBorder="1" applyAlignment="1">
      <alignment horizontal="center"/>
    </xf>
    <xf numFmtId="0" fontId="17" fillId="0" borderId="0" xfId="18" quotePrefix="1" applyFont="1" applyAlignment="1">
      <alignment horizontal="center"/>
    </xf>
    <xf numFmtId="0" fontId="17" fillId="0" borderId="5" xfId="18" quotePrefix="1" applyFont="1" applyBorder="1" applyAlignment="1">
      <alignment horizontal="center"/>
    </xf>
    <xf numFmtId="164" fontId="17" fillId="0" borderId="5" xfId="10" quotePrefix="1" applyFont="1" applyBorder="1" applyAlignment="1"/>
    <xf numFmtId="0" fontId="17" fillId="0" borderId="41" xfId="18" applyFont="1" applyBorder="1" applyAlignment="1">
      <alignment horizontal="center" wrapText="1"/>
    </xf>
    <xf numFmtId="0" fontId="17" fillId="0" borderId="31" xfId="18" applyFont="1" applyBorder="1" applyAlignment="1">
      <alignment horizontal="center"/>
    </xf>
    <xf numFmtId="0" fontId="17" fillId="0" borderId="30" xfId="18" applyFont="1" applyBorder="1" applyAlignment="1">
      <alignment horizontal="center"/>
    </xf>
    <xf numFmtId="0" fontId="18" fillId="0" borderId="30" xfId="18" applyFont="1" applyBorder="1" applyAlignment="1">
      <alignment horizontal="justify" wrapText="1"/>
    </xf>
    <xf numFmtId="0" fontId="17" fillId="0" borderId="30" xfId="18" applyFont="1" applyBorder="1" applyAlignment="1">
      <alignment horizontal="justify" wrapText="1"/>
    </xf>
    <xf numFmtId="0" fontId="17" fillId="0" borderId="27" xfId="18" applyFont="1" applyBorder="1" applyAlignment="1">
      <alignment horizontal="center"/>
    </xf>
    <xf numFmtId="164" fontId="17" fillId="0" borderId="27" xfId="10" applyFont="1" applyBorder="1" applyAlignment="1"/>
    <xf numFmtId="0" fontId="17" fillId="0" borderId="42" xfId="18" applyFont="1" applyBorder="1" applyAlignment="1">
      <alignment horizontal="center" wrapText="1"/>
    </xf>
    <xf numFmtId="0" fontId="17" fillId="0" borderId="32" xfId="18" applyFont="1" applyBorder="1" applyAlignment="1">
      <alignment horizontal="center"/>
    </xf>
    <xf numFmtId="164" fontId="24" fillId="0" borderId="32" xfId="10" applyFont="1" applyBorder="1" applyAlignment="1"/>
    <xf numFmtId="0" fontId="17" fillId="0" borderId="0" xfId="18" applyFont="1" applyAlignment="1">
      <alignment horizontal="center" wrapText="1"/>
    </xf>
    <xf numFmtId="0" fontId="17" fillId="0" borderId="0" xfId="18" applyFont="1" applyAlignment="1">
      <alignment horizontal="right" wrapText="1"/>
    </xf>
    <xf numFmtId="0" fontId="17" fillId="0" borderId="0" xfId="19" applyFont="1" applyAlignment="1">
      <alignment horizontal="right"/>
    </xf>
    <xf numFmtId="164" fontId="17" fillId="0" borderId="0" xfId="10" applyFont="1" applyBorder="1" applyAlignment="1"/>
    <xf numFmtId="0" fontId="17" fillId="0" borderId="0" xfId="19" applyFont="1" applyAlignment="1">
      <alignment horizontal="center"/>
    </xf>
    <xf numFmtId="0" fontId="17" fillId="0" borderId="13" xfId="19" applyFont="1" applyBorder="1" applyAlignment="1">
      <alignment horizontal="center" wrapText="1"/>
    </xf>
    <xf numFmtId="0" fontId="17" fillId="0" borderId="13" xfId="19" applyFont="1" applyBorder="1" applyAlignment="1">
      <alignment horizontal="center"/>
    </xf>
    <xf numFmtId="0" fontId="17" fillId="0" borderId="5" xfId="19" applyFont="1" applyBorder="1">
      <alignment horizontal="justify"/>
    </xf>
    <xf numFmtId="164" fontId="25" fillId="0" borderId="5" xfId="17" applyFont="1" applyFill="1" applyBorder="1" applyAlignment="1">
      <alignment horizontal="right"/>
    </xf>
    <xf numFmtId="0" fontId="0" fillId="0" borderId="38" xfId="0" applyBorder="1"/>
    <xf numFmtId="0" fontId="0" fillId="0" borderId="27" xfId="0" applyBorder="1"/>
    <xf numFmtId="0" fontId="7" fillId="0" borderId="27" xfId="0" applyFont="1" applyBorder="1"/>
    <xf numFmtId="0" fontId="7" fillId="0" borderId="32" xfId="0" applyFont="1" applyBorder="1" applyAlignment="1">
      <alignment horizontal="center"/>
    </xf>
    <xf numFmtId="0" fontId="7" fillId="0" borderId="38" xfId="0" applyFont="1" applyBorder="1" applyAlignment="1">
      <alignment horizontal="center"/>
    </xf>
    <xf numFmtId="164" fontId="7" fillId="0" borderId="32" xfId="2" applyFont="1" applyBorder="1" applyAlignment="1" applyProtection="1">
      <alignment horizontal="center"/>
    </xf>
    <xf numFmtId="0" fontId="0" fillId="0" borderId="5" xfId="0" applyBorder="1"/>
    <xf numFmtId="0" fontId="0" fillId="0" borderId="5" xfId="0" applyBorder="1" applyAlignment="1">
      <alignment horizontal="center"/>
    </xf>
    <xf numFmtId="0" fontId="12" fillId="0" borderId="0" xfId="0" applyFont="1" applyAlignment="1">
      <alignment horizontal="left"/>
    </xf>
    <xf numFmtId="164" fontId="0" fillId="0" borderId="5" xfId="2" applyFont="1" applyBorder="1" applyProtection="1">
      <protection locked="0"/>
    </xf>
    <xf numFmtId="164" fontId="0" fillId="0" borderId="5" xfId="2" applyFont="1" applyBorder="1" applyProtection="1"/>
    <xf numFmtId="0" fontId="3" fillId="0" borderId="5" xfId="0" applyFont="1" applyBorder="1" applyAlignment="1">
      <alignment vertical="top"/>
    </xf>
    <xf numFmtId="0" fontId="3" fillId="0" borderId="6" xfId="0" applyFont="1" applyBorder="1" applyAlignment="1">
      <alignment horizontal="center"/>
    </xf>
    <xf numFmtId="0" fontId="3" fillId="0" borderId="5" xfId="0" applyFont="1" applyBorder="1" applyAlignment="1">
      <alignment horizontal="center"/>
    </xf>
    <xf numFmtId="0" fontId="12" fillId="0" borderId="5" xfId="0" applyFont="1" applyBorder="1" applyAlignment="1">
      <alignment vertical="top" wrapText="1"/>
    </xf>
    <xf numFmtId="0" fontId="12" fillId="0" borderId="5" xfId="0" applyFont="1" applyBorder="1" applyAlignment="1">
      <alignment vertical="top"/>
    </xf>
    <xf numFmtId="0" fontId="3" fillId="0" borderId="0" xfId="0" applyFont="1" applyAlignment="1">
      <alignment horizontal="center"/>
    </xf>
    <xf numFmtId="0" fontId="11" fillId="0" borderId="5" xfId="0" applyFont="1" applyBorder="1" applyAlignment="1">
      <alignment vertical="top"/>
    </xf>
    <xf numFmtId="0" fontId="3" fillId="0" borderId="5" xfId="0" quotePrefix="1" applyFont="1" applyBorder="1" applyAlignment="1">
      <alignment horizontal="center"/>
    </xf>
    <xf numFmtId="0" fontId="11" fillId="0" borderId="6" xfId="0" applyFont="1" applyBorder="1"/>
    <xf numFmtId="0" fontId="0" fillId="0" borderId="32" xfId="0" applyBorder="1" applyAlignment="1">
      <alignment horizontal="center"/>
    </xf>
    <xf numFmtId="0" fontId="3" fillId="0" borderId="32" xfId="0" applyFont="1" applyBorder="1" applyAlignment="1">
      <alignment horizontal="center"/>
    </xf>
    <xf numFmtId="164" fontId="0" fillId="0" borderId="32" xfId="2" applyFont="1" applyBorder="1" applyProtection="1">
      <protection locked="0"/>
    </xf>
    <xf numFmtId="164" fontId="0" fillId="0" borderId="32" xfId="2" applyFont="1" applyBorder="1" applyProtection="1"/>
    <xf numFmtId="0" fontId="0" fillId="0" borderId="32" xfId="0" applyBorder="1"/>
    <xf numFmtId="0" fontId="0" fillId="0" borderId="38" xfId="0" applyBorder="1" applyAlignment="1">
      <alignment horizontal="center"/>
    </xf>
    <xf numFmtId="164" fontId="3" fillId="0" borderId="32" xfId="2" applyFont="1" applyBorder="1" applyProtection="1"/>
    <xf numFmtId="164" fontId="0" fillId="0" borderId="0" xfId="2" applyFont="1" applyProtection="1"/>
    <xf numFmtId="0" fontId="3" fillId="0" borderId="0" xfId="0" quotePrefix="1" applyFont="1" applyAlignment="1">
      <alignment horizontal="right"/>
    </xf>
    <xf numFmtId="164" fontId="0" fillId="0" borderId="27" xfId="2" applyFont="1" applyBorder="1" applyProtection="1"/>
    <xf numFmtId="0" fontId="12" fillId="0" borderId="0" xfId="0" applyFont="1"/>
    <xf numFmtId="0" fontId="12" fillId="0" borderId="0" xfId="0" applyFont="1" applyAlignment="1">
      <alignment vertical="top"/>
    </xf>
    <xf numFmtId="0" fontId="11" fillId="0" borderId="0" xfId="0" applyFont="1"/>
    <xf numFmtId="165" fontId="0" fillId="0" borderId="5" xfId="2" applyNumberFormat="1" applyFont="1" applyBorder="1" applyProtection="1">
      <protection locked="0"/>
    </xf>
    <xf numFmtId="165" fontId="0" fillId="0" borderId="13" xfId="2" applyNumberFormat="1" applyFont="1" applyBorder="1" applyProtection="1">
      <protection locked="0"/>
    </xf>
    <xf numFmtId="0" fontId="27" fillId="0" borderId="0" xfId="0" applyFont="1"/>
    <xf numFmtId="0" fontId="3" fillId="0" borderId="5" xfId="0" applyFont="1" applyBorder="1" applyAlignment="1">
      <alignment horizontal="left" wrapText="1"/>
    </xf>
    <xf numFmtId="0" fontId="26" fillId="0" borderId="5" xfId="0" applyFont="1" applyBorder="1" applyAlignment="1">
      <alignment horizontal="left"/>
    </xf>
    <xf numFmtId="164" fontId="0" fillId="0" borderId="5" xfId="2" applyFont="1" applyBorder="1"/>
    <xf numFmtId="0" fontId="3" fillId="0" borderId="0" xfId="14" applyAlignment="1">
      <alignment horizontal="left" vertical="top"/>
    </xf>
    <xf numFmtId="165" fontId="0" fillId="0" borderId="5" xfId="2" applyNumberFormat="1" applyFont="1" applyBorder="1"/>
    <xf numFmtId="164" fontId="3" fillId="0" borderId="5" xfId="2" applyFont="1" applyFill="1" applyBorder="1" applyProtection="1">
      <protection locked="0"/>
    </xf>
    <xf numFmtId="164" fontId="3" fillId="0" borderId="5" xfId="2" applyFont="1" applyFill="1" applyBorder="1" applyProtection="1"/>
    <xf numFmtId="0" fontId="0" fillId="0" borderId="0" xfId="0" applyAlignment="1">
      <alignment horizontal="center"/>
    </xf>
    <xf numFmtId="0" fontId="7" fillId="0" borderId="0" xfId="0" applyFont="1"/>
    <xf numFmtId="165" fontId="0" fillId="0" borderId="0" xfId="2" applyNumberFormat="1" applyFont="1" applyFill="1" applyBorder="1" applyProtection="1"/>
    <xf numFmtId="0" fontId="28" fillId="0" borderId="0" xfId="0" applyFont="1" applyAlignment="1">
      <alignment vertical="justify"/>
    </xf>
    <xf numFmtId="0" fontId="12" fillId="0" borderId="0" xfId="0" applyFont="1" applyAlignment="1">
      <alignment horizontal="center"/>
    </xf>
    <xf numFmtId="49" fontId="3" fillId="0" borderId="5" xfId="0" applyNumberFormat="1" applyFont="1" applyBorder="1" applyAlignment="1">
      <alignment horizontal="center" wrapText="1"/>
    </xf>
    <xf numFmtId="0" fontId="3" fillId="0" borderId="5" xfId="0" applyFont="1" applyBorder="1"/>
    <xf numFmtId="0" fontId="12" fillId="0" borderId="0" xfId="0" applyFont="1" applyAlignment="1">
      <alignment wrapText="1"/>
    </xf>
    <xf numFmtId="0" fontId="0" fillId="0" borderId="0" xfId="0" applyAlignment="1">
      <alignment wrapText="1"/>
    </xf>
    <xf numFmtId="0" fontId="12" fillId="0" borderId="0" xfId="0" applyFont="1" applyAlignment="1">
      <alignment horizontal="left" vertical="top"/>
    </xf>
    <xf numFmtId="165" fontId="0" fillId="0" borderId="0" xfId="2" applyNumberFormat="1" applyFont="1" applyBorder="1" applyProtection="1"/>
    <xf numFmtId="0" fontId="11" fillId="0" borderId="5" xfId="0" applyFont="1" applyBorder="1" applyAlignment="1">
      <alignment vertical="top" wrapText="1"/>
    </xf>
    <xf numFmtId="0" fontId="3" fillId="0" borderId="0" xfId="9" applyAlignment="1">
      <alignment wrapText="1"/>
    </xf>
    <xf numFmtId="0" fontId="3" fillId="0" borderId="6" xfId="0" applyFont="1" applyBorder="1" applyAlignment="1">
      <alignment horizontal="center" vertical="top"/>
    </xf>
    <xf numFmtId="0" fontId="3" fillId="0" borderId="6" xfId="0" applyFont="1" applyBorder="1" applyAlignment="1">
      <alignment horizontal="left" vertical="top"/>
    </xf>
    <xf numFmtId="0" fontId="3" fillId="0" borderId="6" xfId="0" applyFont="1" applyBorder="1" applyAlignment="1">
      <alignment vertical="top"/>
    </xf>
    <xf numFmtId="164" fontId="0" fillId="0" borderId="6" xfId="2" applyFont="1" applyBorder="1" applyProtection="1">
      <protection locked="0"/>
    </xf>
    <xf numFmtId="0" fontId="11" fillId="0" borderId="5" xfId="0" applyFont="1" applyBorder="1"/>
    <xf numFmtId="165" fontId="0" fillId="0" borderId="32" xfId="2" applyNumberFormat="1" applyFont="1" applyBorder="1"/>
    <xf numFmtId="0" fontId="11" fillId="0" borderId="0" xfId="0" applyFont="1" applyAlignment="1">
      <alignment horizontal="center"/>
    </xf>
    <xf numFmtId="0" fontId="11" fillId="0" borderId="0" xfId="0" applyFont="1" applyAlignment="1">
      <alignment horizontal="left" vertical="top"/>
    </xf>
    <xf numFmtId="0" fontId="11" fillId="0" borderId="6" xfId="0" applyFont="1" applyBorder="1" applyAlignment="1">
      <alignment wrapText="1"/>
    </xf>
    <xf numFmtId="0" fontId="3" fillId="0" borderId="6" xfId="0" applyFont="1" applyBorder="1" applyAlignment="1">
      <alignment wrapText="1"/>
    </xf>
    <xf numFmtId="164" fontId="3" fillId="0" borderId="5" xfId="2" applyFont="1" applyBorder="1"/>
    <xf numFmtId="0" fontId="11" fillId="0" borderId="0" xfId="0" applyFont="1" applyAlignment="1">
      <alignment vertical="top" wrapText="1"/>
    </xf>
    <xf numFmtId="165" fontId="3" fillId="0" borderId="5" xfId="2" applyNumberFormat="1" applyFont="1" applyBorder="1"/>
    <xf numFmtId="164" fontId="7" fillId="0" borderId="32" xfId="2" applyFont="1" applyBorder="1" applyProtection="1"/>
    <xf numFmtId="0" fontId="3" fillId="0" borderId="38" xfId="0" applyFont="1" applyBorder="1"/>
    <xf numFmtId="0" fontId="3" fillId="0" borderId="27" xfId="0" applyFont="1" applyBorder="1"/>
    <xf numFmtId="0" fontId="3" fillId="0" borderId="13" xfId="0" applyFont="1" applyBorder="1" applyAlignment="1">
      <alignment horizontal="center"/>
    </xf>
    <xf numFmtId="164" fontId="17" fillId="0" borderId="0" xfId="20" applyFont="1" applyFill="1" applyAlignment="1" applyProtection="1"/>
    <xf numFmtId="0" fontId="18" fillId="0" borderId="36" xfId="18" applyFont="1" applyBorder="1" applyAlignment="1">
      <alignment horizontal="center"/>
    </xf>
    <xf numFmtId="0" fontId="18" fillId="0" borderId="37" xfId="18" applyFont="1" applyBorder="1" applyAlignment="1">
      <alignment horizontal="center"/>
    </xf>
    <xf numFmtId="0" fontId="19" fillId="0" borderId="0" xfId="18" applyFont="1" applyAlignment="1">
      <alignment horizontal="center" wrapText="1"/>
    </xf>
    <xf numFmtId="0" fontId="17" fillId="0" borderId="13" xfId="19" applyFont="1" applyBorder="1" applyAlignment="1">
      <alignment horizontal="center" wrapText="1"/>
    </xf>
    <xf numFmtId="0" fontId="17" fillId="0" borderId="13" xfId="19" applyFont="1" applyBorder="1" applyAlignment="1">
      <alignment horizontal="justify" wrapText="1"/>
    </xf>
    <xf numFmtId="0" fontId="18" fillId="0" borderId="33" xfId="18" applyFont="1" applyBorder="1" applyAlignment="1">
      <alignment horizontal="right" wrapText="1"/>
    </xf>
    <xf numFmtId="0" fontId="17" fillId="0" borderId="38" xfId="19" applyFont="1" applyBorder="1" applyAlignment="1">
      <alignment horizontal="justify" wrapText="1"/>
    </xf>
    <xf numFmtId="0" fontId="17" fillId="0" borderId="43" xfId="19" applyFont="1" applyBorder="1" applyAlignment="1">
      <alignment horizontal="justify" wrapText="1"/>
    </xf>
    <xf numFmtId="0" fontId="18" fillId="0" borderId="24" xfId="18" applyFont="1" applyBorder="1" applyAlignment="1">
      <alignment horizontal="center" wrapText="1"/>
    </xf>
    <xf numFmtId="0" fontId="17" fillId="0" borderId="24" xfId="19" applyFont="1" applyBorder="1" applyAlignment="1">
      <alignment horizontal="justify" wrapText="1"/>
    </xf>
    <xf numFmtId="0" fontId="19" fillId="0" borderId="28" xfId="21" applyFont="1" applyBorder="1" applyAlignment="1">
      <alignment horizontal="center" wrapText="1"/>
    </xf>
    <xf numFmtId="0" fontId="17" fillId="0" borderId="30" xfId="19" applyFont="1" applyBorder="1" applyAlignment="1">
      <alignment horizontal="center" wrapText="1"/>
    </xf>
    <xf numFmtId="0" fontId="17" fillId="0" borderId="31" xfId="19" applyFont="1" applyBorder="1" applyAlignment="1">
      <alignment horizontal="center" wrapText="1"/>
    </xf>
    <xf numFmtId="0" fontId="19" fillId="0" borderId="6" xfId="19" applyFont="1" applyBorder="1" applyAlignment="1">
      <alignment horizontal="center" wrapText="1"/>
    </xf>
    <xf numFmtId="0" fontId="19" fillId="0" borderId="0" xfId="19" applyFont="1" applyAlignment="1">
      <alignment horizontal="center" wrapText="1"/>
    </xf>
    <xf numFmtId="0" fontId="19" fillId="0" borderId="13" xfId="19" applyFont="1" applyBorder="1" applyAlignment="1">
      <alignment horizontal="center" wrapText="1"/>
    </xf>
    <xf numFmtId="0" fontId="17" fillId="0" borderId="0" xfId="21" applyFont="1" applyAlignment="1">
      <alignment horizontal="justify" wrapText="1"/>
    </xf>
    <xf numFmtId="0" fontId="17" fillId="0" borderId="0" xfId="19" applyFont="1" applyAlignment="1">
      <alignment horizontal="justify" wrapText="1"/>
    </xf>
    <xf numFmtId="0" fontId="17" fillId="0" borderId="6" xfId="19" applyFont="1" applyBorder="1" applyAlignment="1">
      <alignment horizontal="justify" wrapText="1"/>
    </xf>
    <xf numFmtId="0" fontId="21" fillId="0" borderId="6" xfId="22" applyFont="1" applyBorder="1" applyAlignment="1">
      <alignment horizontal="left" wrapText="1"/>
    </xf>
    <xf numFmtId="0" fontId="21" fillId="0" borderId="0" xfId="22" applyFont="1" applyAlignment="1">
      <alignment horizontal="left" wrapText="1"/>
    </xf>
    <xf numFmtId="0" fontId="17" fillId="0" borderId="6" xfId="22" applyFont="1" applyBorder="1" applyAlignment="1">
      <alignment wrapText="1"/>
    </xf>
    <xf numFmtId="0" fontId="17" fillId="0" borderId="0" xfId="22" applyFont="1" applyAlignment="1">
      <alignment wrapText="1"/>
    </xf>
    <xf numFmtId="0" fontId="18" fillId="0" borderId="6" xfId="22" applyFont="1" applyBorder="1" applyAlignment="1">
      <alignment horizontal="left" wrapText="1"/>
    </xf>
    <xf numFmtId="0" fontId="18" fillId="0" borderId="0" xfId="22" applyFont="1" applyAlignment="1">
      <alignment horizontal="left" wrapText="1"/>
    </xf>
    <xf numFmtId="0" fontId="17" fillId="0" borderId="6" xfId="21" applyFont="1" applyBorder="1" applyAlignment="1">
      <alignment horizontal="left" wrapText="1"/>
    </xf>
    <xf numFmtId="0" fontId="17" fillId="0" borderId="0" xfId="21" applyFont="1" applyAlignment="1">
      <alignment horizontal="left" wrapText="1"/>
    </xf>
    <xf numFmtId="0" fontId="18" fillId="0" borderId="35" xfId="21" applyFont="1" applyBorder="1" applyAlignment="1">
      <alignment horizontal="right" wrapText="1"/>
    </xf>
    <xf numFmtId="0" fontId="17" fillId="0" borderId="36" xfId="19" applyFont="1" applyBorder="1" applyAlignment="1">
      <alignment horizontal="right" wrapText="1"/>
    </xf>
    <xf numFmtId="0" fontId="17" fillId="0" borderId="37" xfId="19" applyFont="1" applyBorder="1" applyAlignment="1">
      <alignment horizontal="right" wrapText="1"/>
    </xf>
    <xf numFmtId="0" fontId="18" fillId="0" borderId="38" xfId="21" applyFont="1" applyBorder="1" applyAlignment="1">
      <alignment horizontal="left" wrapText="1"/>
    </xf>
    <xf numFmtId="0" fontId="17" fillId="0" borderId="6" xfId="19" applyFont="1" applyBorder="1" applyAlignment="1">
      <alignment horizontal="left" wrapText="1"/>
    </xf>
    <xf numFmtId="0" fontId="17" fillId="0" borderId="0" xfId="19" applyFont="1" applyAlignment="1">
      <alignment horizontal="left" wrapText="1"/>
    </xf>
    <xf numFmtId="0" fontId="20" fillId="0" borderId="0" xfId="21" applyFont="1" applyAlignment="1">
      <alignment horizontal="left"/>
    </xf>
    <xf numFmtId="0" fontId="20" fillId="0" borderId="0" xfId="19" applyFont="1">
      <alignment horizontal="justify"/>
    </xf>
    <xf numFmtId="0" fontId="20" fillId="0" borderId="6" xfId="21" applyFont="1" applyBorder="1" applyAlignment="1">
      <alignment horizontal="left" wrapText="1"/>
    </xf>
    <xf numFmtId="0" fontId="20" fillId="0" borderId="0" xfId="19" applyFont="1" applyAlignment="1">
      <alignment horizontal="left" wrapText="1"/>
    </xf>
    <xf numFmtId="0" fontId="20" fillId="0" borderId="13" xfId="19" applyFont="1" applyBorder="1" applyAlignment="1">
      <alignment horizontal="justify" wrapText="1"/>
    </xf>
    <xf numFmtId="0" fontId="17" fillId="0" borderId="6" xfId="22" applyFont="1" applyBorder="1" applyAlignment="1">
      <alignment horizontal="left" wrapText="1"/>
    </xf>
    <xf numFmtId="0" fontId="17" fillId="0" borderId="0" xfId="22" applyFont="1" applyAlignment="1">
      <alignment horizontal="left" wrapText="1"/>
    </xf>
    <xf numFmtId="0" fontId="20" fillId="0" borderId="0" xfId="21" applyFont="1" applyAlignment="1">
      <alignment wrapText="1"/>
    </xf>
    <xf numFmtId="0" fontId="20" fillId="0" borderId="0" xfId="19" applyFont="1" applyAlignment="1">
      <alignment horizontal="justify" wrapText="1"/>
    </xf>
    <xf numFmtId="0" fontId="17" fillId="0" borderId="30" xfId="19" applyFont="1" applyBorder="1" applyAlignment="1">
      <alignment horizontal="justify" wrapText="1"/>
    </xf>
    <xf numFmtId="0" fontId="17" fillId="0" borderId="31" xfId="19" applyFont="1" applyBorder="1" applyAlignment="1">
      <alignment horizontal="justify" wrapText="1"/>
    </xf>
    <xf numFmtId="0" fontId="18" fillId="0" borderId="24" xfId="21" applyFont="1" applyBorder="1" applyAlignment="1">
      <alignment horizontal="left" wrapText="1"/>
    </xf>
    <xf numFmtId="0" fontId="17" fillId="0" borderId="30" xfId="24" applyFont="1" applyBorder="1" applyAlignment="1">
      <alignment horizontal="left" wrapText="1"/>
    </xf>
    <xf numFmtId="0" fontId="17" fillId="0" borderId="31" xfId="24" applyFont="1" applyBorder="1" applyAlignment="1">
      <alignment horizontal="left" wrapText="1"/>
    </xf>
    <xf numFmtId="0" fontId="17" fillId="0" borderId="0" xfId="24" applyFont="1" applyAlignment="1">
      <alignment horizontal="left" wrapText="1"/>
    </xf>
    <xf numFmtId="0" fontId="17" fillId="0" borderId="13" xfId="24" applyFont="1" applyBorder="1" applyAlignment="1">
      <alignment horizontal="left" wrapText="1"/>
    </xf>
    <xf numFmtId="0" fontId="18" fillId="0" borderId="36" xfId="21" applyFont="1" applyBorder="1" applyAlignment="1">
      <alignment horizontal="right" wrapText="1"/>
    </xf>
    <xf numFmtId="0" fontId="18" fillId="0" borderId="37" xfId="21" applyFont="1" applyBorder="1" applyAlignment="1">
      <alignment horizontal="right" wrapText="1"/>
    </xf>
    <xf numFmtId="0" fontId="18" fillId="0" borderId="6" xfId="19" applyFont="1" applyBorder="1" applyAlignment="1">
      <alignment horizontal="left" wrapText="1"/>
    </xf>
    <xf numFmtId="0" fontId="18" fillId="0" borderId="0" xfId="19" applyFont="1" applyAlignment="1">
      <alignment horizontal="left" wrapText="1"/>
    </xf>
    <xf numFmtId="0" fontId="18" fillId="0" borderId="13" xfId="19" applyFont="1" applyBorder="1" applyAlignment="1">
      <alignment horizontal="left" wrapText="1"/>
    </xf>
    <xf numFmtId="0" fontId="23" fillId="0" borderId="6" xfId="22" applyFont="1" applyBorder="1" applyAlignment="1">
      <alignment horizontal="left" wrapText="1"/>
    </xf>
    <xf numFmtId="0" fontId="23" fillId="0" borderId="0" xfId="22" applyFont="1" applyAlignment="1">
      <alignment horizontal="left" wrapText="1"/>
    </xf>
    <xf numFmtId="0" fontId="23" fillId="0" borderId="13" xfId="22" applyFont="1" applyBorder="1" applyAlignment="1">
      <alignment horizontal="left" wrapText="1"/>
    </xf>
    <xf numFmtId="0" fontId="17" fillId="0" borderId="13" xfId="19" applyFont="1" applyBorder="1" applyAlignment="1">
      <alignment horizontal="left" wrapText="1"/>
    </xf>
    <xf numFmtId="0" fontId="17" fillId="0" borderId="6" xfId="19" applyFont="1" applyBorder="1" applyAlignment="1">
      <alignment horizontal="left"/>
    </xf>
    <xf numFmtId="0" fontId="17" fillId="0" borderId="0" xfId="19" applyFont="1" applyAlignment="1">
      <alignment horizontal="left"/>
    </xf>
    <xf numFmtId="0" fontId="20" fillId="0" borderId="0" xfId="21" applyFont="1" applyAlignment="1">
      <alignment horizontal="left" wrapText="1"/>
    </xf>
    <xf numFmtId="0" fontId="20" fillId="0" borderId="13" xfId="21" applyFont="1" applyBorder="1" applyAlignment="1">
      <alignment horizontal="left" wrapText="1"/>
    </xf>
    <xf numFmtId="0" fontId="4" fillId="0" borderId="0" xfId="0" applyFont="1" applyAlignment="1">
      <alignment horizontal="left" vertical="top"/>
    </xf>
    <xf numFmtId="0" fontId="4" fillId="0" borderId="1" xfId="0" applyFont="1" applyBorder="1" applyAlignment="1">
      <alignment horizontal="left" vertical="top"/>
    </xf>
    <xf numFmtId="0" fontId="3" fillId="0" borderId="6" xfId="0" applyFont="1" applyBorder="1"/>
    <xf numFmtId="0" fontId="3" fillId="0" borderId="0" xfId="0" applyFont="1" applyBorder="1" applyAlignment="1">
      <alignment horizontal="center"/>
    </xf>
    <xf numFmtId="0" fontId="3" fillId="0" borderId="6" xfId="0" quotePrefix="1" applyFont="1" applyBorder="1" applyAlignment="1">
      <alignment horizontal="center"/>
    </xf>
    <xf numFmtId="0" fontId="3" fillId="0" borderId="33" xfId="0" applyFont="1" applyBorder="1" applyAlignment="1">
      <alignment horizontal="center"/>
    </xf>
    <xf numFmtId="0" fontId="0" fillId="0" borderId="13" xfId="0" applyBorder="1"/>
    <xf numFmtId="164" fontId="0" fillId="0" borderId="13" xfId="2" applyFont="1" applyBorder="1" applyProtection="1"/>
    <xf numFmtId="165" fontId="0" fillId="0" borderId="13" xfId="2" applyNumberFormat="1" applyFont="1" applyBorder="1"/>
    <xf numFmtId="164" fontId="0" fillId="0" borderId="13" xfId="2" applyFont="1" applyBorder="1"/>
    <xf numFmtId="164" fontId="3" fillId="0" borderId="13" xfId="2" applyFont="1" applyFill="1" applyBorder="1" applyProtection="1"/>
    <xf numFmtId="165" fontId="3" fillId="0" borderId="13" xfId="2" applyNumberFormat="1" applyFont="1" applyBorder="1"/>
    <xf numFmtId="165" fontId="0" fillId="0" borderId="43" xfId="2" applyNumberFormat="1" applyFont="1" applyBorder="1"/>
    <xf numFmtId="0" fontId="7" fillId="0" borderId="5" xfId="0" applyFont="1" applyBorder="1" applyAlignment="1">
      <alignment horizontal="center"/>
    </xf>
    <xf numFmtId="0" fontId="11" fillId="0" borderId="6" xfId="0" applyFont="1" applyBorder="1" applyAlignment="1">
      <alignment vertical="top" wrapText="1"/>
    </xf>
    <xf numFmtId="0" fontId="0" fillId="0" borderId="27" xfId="0" applyBorder="1" applyAlignment="1">
      <alignment horizontal="center"/>
    </xf>
    <xf numFmtId="0" fontId="24" fillId="0" borderId="6" xfId="15" applyFont="1" applyBorder="1" applyAlignment="1">
      <alignment horizontal="left"/>
    </xf>
  </cellXfs>
  <cellStyles count="28">
    <cellStyle name="Comma 10" xfId="2" xr:uid="{00000000-0005-0000-0000-000000000000}"/>
    <cellStyle name="Comma 10 2" xfId="10" xr:uid="{00000000-0005-0000-0000-000001000000}"/>
    <cellStyle name="Comma 2" xfId="17" xr:uid="{00000000-0005-0000-0000-000002000000}"/>
    <cellStyle name="Comma 2 10 2 2" xfId="20" xr:uid="{00000000-0005-0000-0000-000003000000}"/>
    <cellStyle name="Comma 2 12" xfId="4" xr:uid="{00000000-0005-0000-0000-000004000000}"/>
    <cellStyle name="Comma 2 2" xfId="12" xr:uid="{00000000-0005-0000-0000-000005000000}"/>
    <cellStyle name="Comma 2 3 2" xfId="3" xr:uid="{00000000-0005-0000-0000-000006000000}"/>
    <cellStyle name="Comma 23 2" xfId="25" xr:uid="{00000000-0005-0000-0000-000007000000}"/>
    <cellStyle name="Comma 6" xfId="1" xr:uid="{00000000-0005-0000-0000-000008000000}"/>
    <cellStyle name="Comma 6 13" xfId="13" xr:uid="{00000000-0005-0000-0000-000009000000}"/>
    <cellStyle name="Comma_3" xfId="23" xr:uid="{00000000-0005-0000-0000-00000A000000}"/>
    <cellStyle name="Comma_3 2 2 2" xfId="27" xr:uid="{00000000-0005-0000-0000-00000B000000}"/>
    <cellStyle name="Comma_3 3 2" xfId="26" xr:uid="{00000000-0005-0000-0000-00000C000000}"/>
    <cellStyle name="Comma_Blank B.Q - Tile Center Limited 2 2" xfId="5" xr:uid="{00000000-0005-0000-0000-00000D000000}"/>
    <cellStyle name="Normal" xfId="0" builtinId="0"/>
    <cellStyle name="Normal 10 2" xfId="7" xr:uid="{00000000-0005-0000-0000-00000F000000}"/>
    <cellStyle name="Normal 10 2 2" xfId="16" xr:uid="{00000000-0005-0000-0000-000010000000}"/>
    <cellStyle name="Normal 17" xfId="22" xr:uid="{00000000-0005-0000-0000-000011000000}"/>
    <cellStyle name="Normal 2" xfId="9" xr:uid="{00000000-0005-0000-0000-000012000000}"/>
    <cellStyle name="Normal 2 17" xfId="19" xr:uid="{00000000-0005-0000-0000-000013000000}"/>
    <cellStyle name="Normal 2 2 11" xfId="8" xr:uid="{00000000-0005-0000-0000-000014000000}"/>
    <cellStyle name="Normal_0.5   Bills of Quantities Section - Summit View 2" xfId="14" xr:uid="{00000000-0005-0000-0000-000015000000}"/>
    <cellStyle name="Normal_0.5   Bills of Quantities Section - Summit View 2 2 2" xfId="21" xr:uid="{00000000-0005-0000-0000-000016000000}"/>
    <cellStyle name="Normal_0.5   Bills of Quantities Section - Summit View 6" xfId="24" xr:uid="{00000000-0005-0000-0000-000017000000}"/>
    <cellStyle name="Normal_Bills of Quantities - unpriced" xfId="6" xr:uid="{00000000-0005-0000-0000-000018000000}"/>
    <cellStyle name="Normal_Bills of Quantities - unpriced 2 2" xfId="11" xr:uid="{00000000-0005-0000-0000-000019000000}"/>
    <cellStyle name="Normal_Bills of Quantities - unpriced 2 2 2 2" xfId="18" xr:uid="{00000000-0005-0000-0000-00001A000000}"/>
    <cellStyle name="Normal_Blank Bills of Quantities - ESA - FINAL" xfId="15" xr:uid="{00000000-0005-0000-0000-00001B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6</xdr:col>
      <xdr:colOff>0</xdr:colOff>
      <xdr:row>306</xdr:row>
      <xdr:rowOff>0</xdr:rowOff>
    </xdr:from>
    <xdr:ext cx="85725" cy="209550"/>
    <xdr:sp macro="" textlink="">
      <xdr:nvSpPr>
        <xdr:cNvPr id="2" name="Text Box 1">
          <a:extLst>
            <a:ext uri="{FF2B5EF4-FFF2-40B4-BE49-F238E27FC236}">
              <a16:creationId xmlns:a16="http://schemas.microsoft.com/office/drawing/2014/main" id="{00000000-0008-0000-0100-000002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3" name="Text Box 2">
          <a:extLst>
            <a:ext uri="{FF2B5EF4-FFF2-40B4-BE49-F238E27FC236}">
              <a16:creationId xmlns:a16="http://schemas.microsoft.com/office/drawing/2014/main" id="{00000000-0008-0000-0100-000003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4" name="Text Box 3">
          <a:extLst>
            <a:ext uri="{FF2B5EF4-FFF2-40B4-BE49-F238E27FC236}">
              <a16:creationId xmlns:a16="http://schemas.microsoft.com/office/drawing/2014/main" id="{00000000-0008-0000-0100-000004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5" name="Text Box 4">
          <a:extLst>
            <a:ext uri="{FF2B5EF4-FFF2-40B4-BE49-F238E27FC236}">
              <a16:creationId xmlns:a16="http://schemas.microsoft.com/office/drawing/2014/main" id="{00000000-0008-0000-0100-000005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6" name="Text Box 5">
          <a:extLst>
            <a:ext uri="{FF2B5EF4-FFF2-40B4-BE49-F238E27FC236}">
              <a16:creationId xmlns:a16="http://schemas.microsoft.com/office/drawing/2014/main" id="{00000000-0008-0000-0100-000006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7" name="Text Box 6">
          <a:extLst>
            <a:ext uri="{FF2B5EF4-FFF2-40B4-BE49-F238E27FC236}">
              <a16:creationId xmlns:a16="http://schemas.microsoft.com/office/drawing/2014/main" id="{00000000-0008-0000-0100-000007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8" name="Text Box 7">
          <a:extLst>
            <a:ext uri="{FF2B5EF4-FFF2-40B4-BE49-F238E27FC236}">
              <a16:creationId xmlns:a16="http://schemas.microsoft.com/office/drawing/2014/main" id="{00000000-0008-0000-0100-000008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9" name="Text Box 8">
          <a:extLst>
            <a:ext uri="{FF2B5EF4-FFF2-40B4-BE49-F238E27FC236}">
              <a16:creationId xmlns:a16="http://schemas.microsoft.com/office/drawing/2014/main" id="{00000000-0008-0000-0100-000009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10" name="Text Box 1">
          <a:extLst>
            <a:ext uri="{FF2B5EF4-FFF2-40B4-BE49-F238E27FC236}">
              <a16:creationId xmlns:a16="http://schemas.microsoft.com/office/drawing/2014/main" id="{00000000-0008-0000-0100-00000A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11" name="Text Box 2">
          <a:extLst>
            <a:ext uri="{FF2B5EF4-FFF2-40B4-BE49-F238E27FC236}">
              <a16:creationId xmlns:a16="http://schemas.microsoft.com/office/drawing/2014/main" id="{00000000-0008-0000-0100-00000B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12" name="Text Box 3">
          <a:extLst>
            <a:ext uri="{FF2B5EF4-FFF2-40B4-BE49-F238E27FC236}">
              <a16:creationId xmlns:a16="http://schemas.microsoft.com/office/drawing/2014/main" id="{00000000-0008-0000-0100-00000C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13" name="Text Box 4">
          <a:extLst>
            <a:ext uri="{FF2B5EF4-FFF2-40B4-BE49-F238E27FC236}">
              <a16:creationId xmlns:a16="http://schemas.microsoft.com/office/drawing/2014/main" id="{00000000-0008-0000-0100-00000D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14" name="Text Box 5">
          <a:extLst>
            <a:ext uri="{FF2B5EF4-FFF2-40B4-BE49-F238E27FC236}">
              <a16:creationId xmlns:a16="http://schemas.microsoft.com/office/drawing/2014/main" id="{00000000-0008-0000-0100-00000E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15" name="Text Box 6">
          <a:extLst>
            <a:ext uri="{FF2B5EF4-FFF2-40B4-BE49-F238E27FC236}">
              <a16:creationId xmlns:a16="http://schemas.microsoft.com/office/drawing/2014/main" id="{00000000-0008-0000-0100-00000F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16" name="Text Box 7">
          <a:extLst>
            <a:ext uri="{FF2B5EF4-FFF2-40B4-BE49-F238E27FC236}">
              <a16:creationId xmlns:a16="http://schemas.microsoft.com/office/drawing/2014/main" id="{00000000-0008-0000-0100-000010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oneCellAnchor>
    <xdr:from>
      <xdr:col>6</xdr:col>
      <xdr:colOff>0</xdr:colOff>
      <xdr:row>306</xdr:row>
      <xdr:rowOff>0</xdr:rowOff>
    </xdr:from>
    <xdr:ext cx="85725" cy="209550"/>
    <xdr:sp macro="" textlink="">
      <xdr:nvSpPr>
        <xdr:cNvPr id="17" name="Text Box 8">
          <a:extLst>
            <a:ext uri="{FF2B5EF4-FFF2-40B4-BE49-F238E27FC236}">
              <a16:creationId xmlns:a16="http://schemas.microsoft.com/office/drawing/2014/main" id="{00000000-0008-0000-0100-000011000000}"/>
            </a:ext>
          </a:extLst>
        </xdr:cNvPr>
        <xdr:cNvSpPr txBox="1">
          <a:spLocks noChangeArrowheads="1"/>
        </xdr:cNvSpPr>
      </xdr:nvSpPr>
      <xdr:spPr bwMode="auto">
        <a:xfrm>
          <a:off x="1996440" y="123261120"/>
          <a:ext cx="85725" cy="209550"/>
        </a:xfrm>
        <a:prstGeom prst="rect">
          <a:avLst/>
        </a:prstGeom>
        <a:noFill/>
        <a:ln w="9525">
          <a:noFill/>
          <a:miter lim="800000"/>
          <a:headEnd/>
          <a:tailEnd/>
        </a:ln>
      </xdr:spPr>
    </xdr:sp>
    <xdr:clientData/>
  </xdr:oneCellAnchor>
</xdr:wsDr>
</file>

<file path=xl/drawings/drawing2.xml><?xml version="1.0" encoding="utf-8"?>
<xdr:wsDr xmlns:xdr="http://schemas.openxmlformats.org/drawingml/2006/spreadsheetDrawing" xmlns:a="http://schemas.openxmlformats.org/drawingml/2006/main">
  <xdr:oneCellAnchor>
    <xdr:from>
      <xdr:col>6</xdr:col>
      <xdr:colOff>0</xdr:colOff>
      <xdr:row>307</xdr:row>
      <xdr:rowOff>0</xdr:rowOff>
    </xdr:from>
    <xdr:ext cx="85725" cy="209550"/>
    <xdr:sp macro="" textlink="">
      <xdr:nvSpPr>
        <xdr:cNvPr id="2" name="Text Box 1">
          <a:extLst>
            <a:ext uri="{FF2B5EF4-FFF2-40B4-BE49-F238E27FC236}">
              <a16:creationId xmlns:a16="http://schemas.microsoft.com/office/drawing/2014/main" id="{00000000-0008-0000-0200-000002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3" name="Text Box 2">
          <a:extLst>
            <a:ext uri="{FF2B5EF4-FFF2-40B4-BE49-F238E27FC236}">
              <a16:creationId xmlns:a16="http://schemas.microsoft.com/office/drawing/2014/main" id="{00000000-0008-0000-0200-000003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4" name="Text Box 3">
          <a:extLst>
            <a:ext uri="{FF2B5EF4-FFF2-40B4-BE49-F238E27FC236}">
              <a16:creationId xmlns:a16="http://schemas.microsoft.com/office/drawing/2014/main" id="{00000000-0008-0000-0200-000004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5" name="Text Box 4">
          <a:extLst>
            <a:ext uri="{FF2B5EF4-FFF2-40B4-BE49-F238E27FC236}">
              <a16:creationId xmlns:a16="http://schemas.microsoft.com/office/drawing/2014/main" id="{00000000-0008-0000-0200-000005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6" name="Text Box 5">
          <a:extLst>
            <a:ext uri="{FF2B5EF4-FFF2-40B4-BE49-F238E27FC236}">
              <a16:creationId xmlns:a16="http://schemas.microsoft.com/office/drawing/2014/main" id="{00000000-0008-0000-0200-000006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7" name="Text Box 6">
          <a:extLst>
            <a:ext uri="{FF2B5EF4-FFF2-40B4-BE49-F238E27FC236}">
              <a16:creationId xmlns:a16="http://schemas.microsoft.com/office/drawing/2014/main" id="{00000000-0008-0000-0200-000007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8" name="Text Box 7">
          <a:extLst>
            <a:ext uri="{FF2B5EF4-FFF2-40B4-BE49-F238E27FC236}">
              <a16:creationId xmlns:a16="http://schemas.microsoft.com/office/drawing/2014/main" id="{00000000-0008-0000-0200-000008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9" name="Text Box 8">
          <a:extLst>
            <a:ext uri="{FF2B5EF4-FFF2-40B4-BE49-F238E27FC236}">
              <a16:creationId xmlns:a16="http://schemas.microsoft.com/office/drawing/2014/main" id="{00000000-0008-0000-0200-000009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10" name="Text Box 1">
          <a:extLst>
            <a:ext uri="{FF2B5EF4-FFF2-40B4-BE49-F238E27FC236}">
              <a16:creationId xmlns:a16="http://schemas.microsoft.com/office/drawing/2014/main" id="{00000000-0008-0000-0200-00000A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11" name="Text Box 2">
          <a:extLst>
            <a:ext uri="{FF2B5EF4-FFF2-40B4-BE49-F238E27FC236}">
              <a16:creationId xmlns:a16="http://schemas.microsoft.com/office/drawing/2014/main" id="{00000000-0008-0000-0200-00000B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12" name="Text Box 3">
          <a:extLst>
            <a:ext uri="{FF2B5EF4-FFF2-40B4-BE49-F238E27FC236}">
              <a16:creationId xmlns:a16="http://schemas.microsoft.com/office/drawing/2014/main" id="{00000000-0008-0000-0200-00000C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13" name="Text Box 4">
          <a:extLst>
            <a:ext uri="{FF2B5EF4-FFF2-40B4-BE49-F238E27FC236}">
              <a16:creationId xmlns:a16="http://schemas.microsoft.com/office/drawing/2014/main" id="{00000000-0008-0000-0200-00000D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14" name="Text Box 5">
          <a:extLst>
            <a:ext uri="{FF2B5EF4-FFF2-40B4-BE49-F238E27FC236}">
              <a16:creationId xmlns:a16="http://schemas.microsoft.com/office/drawing/2014/main" id="{00000000-0008-0000-0200-00000E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15" name="Text Box 6">
          <a:extLst>
            <a:ext uri="{FF2B5EF4-FFF2-40B4-BE49-F238E27FC236}">
              <a16:creationId xmlns:a16="http://schemas.microsoft.com/office/drawing/2014/main" id="{00000000-0008-0000-0200-00000F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16" name="Text Box 7">
          <a:extLst>
            <a:ext uri="{FF2B5EF4-FFF2-40B4-BE49-F238E27FC236}">
              <a16:creationId xmlns:a16="http://schemas.microsoft.com/office/drawing/2014/main" id="{00000000-0008-0000-0200-000010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oneCellAnchor>
    <xdr:from>
      <xdr:col>6</xdr:col>
      <xdr:colOff>0</xdr:colOff>
      <xdr:row>307</xdr:row>
      <xdr:rowOff>0</xdr:rowOff>
    </xdr:from>
    <xdr:ext cx="85725" cy="209550"/>
    <xdr:sp macro="" textlink="">
      <xdr:nvSpPr>
        <xdr:cNvPr id="17" name="Text Box 8">
          <a:extLst>
            <a:ext uri="{FF2B5EF4-FFF2-40B4-BE49-F238E27FC236}">
              <a16:creationId xmlns:a16="http://schemas.microsoft.com/office/drawing/2014/main" id="{00000000-0008-0000-0200-000011000000}"/>
            </a:ext>
          </a:extLst>
        </xdr:cNvPr>
        <xdr:cNvSpPr txBox="1">
          <a:spLocks noChangeArrowheads="1"/>
        </xdr:cNvSpPr>
      </xdr:nvSpPr>
      <xdr:spPr bwMode="auto">
        <a:xfrm>
          <a:off x="2042160" y="123169680"/>
          <a:ext cx="85725" cy="209550"/>
        </a:xfrm>
        <a:prstGeom prst="rect">
          <a:avLst/>
        </a:prstGeom>
        <a:noFill/>
        <a:ln w="9525">
          <a:noFill/>
          <a:miter lim="800000"/>
          <a:headEnd/>
          <a:tailEnd/>
        </a:ln>
      </xdr:spPr>
    </xdr:sp>
    <xdr:clientData/>
  </xdr:oneCellAnchor>
</xdr:wsDr>
</file>

<file path=xl/drawings/drawing3.xml><?xml version="1.0" encoding="utf-8"?>
<xdr:wsDr xmlns:xdr="http://schemas.openxmlformats.org/drawingml/2006/spreadsheetDrawing" xmlns:a="http://schemas.openxmlformats.org/drawingml/2006/main">
  <xdr:twoCellAnchor editAs="oneCell">
    <xdr:from>
      <xdr:col>1</xdr:col>
      <xdr:colOff>885825</xdr:colOff>
      <xdr:row>161</xdr:row>
      <xdr:rowOff>0</xdr:rowOff>
    </xdr:from>
    <xdr:to>
      <xdr:col>1</xdr:col>
      <xdr:colOff>882650</xdr:colOff>
      <xdr:row>162</xdr:row>
      <xdr:rowOff>0</xdr:rowOff>
    </xdr:to>
    <xdr:sp macro="" textlink="">
      <xdr:nvSpPr>
        <xdr:cNvPr id="2" name="Text Box 1">
          <a:extLst>
            <a:ext uri="{FF2B5EF4-FFF2-40B4-BE49-F238E27FC236}">
              <a16:creationId xmlns:a16="http://schemas.microsoft.com/office/drawing/2014/main" id="{00000000-0008-0000-0400-000002000000}"/>
            </a:ext>
          </a:extLst>
        </xdr:cNvPr>
        <xdr:cNvSpPr txBox="1">
          <a:spLocks noChangeArrowheads="1"/>
        </xdr:cNvSpPr>
      </xdr:nvSpPr>
      <xdr:spPr bwMode="auto">
        <a:xfrm>
          <a:off x="1274445" y="28498800"/>
          <a:ext cx="0" cy="175260"/>
        </a:xfrm>
        <a:prstGeom prst="rect">
          <a:avLst/>
        </a:prstGeom>
        <a:noFill/>
        <a:ln w="9525">
          <a:noFill/>
          <a:miter lim="800000"/>
          <a:headEnd/>
          <a:tailEnd/>
        </a:ln>
      </xdr:spPr>
    </xdr:sp>
    <xdr:clientData/>
  </xdr:twoCellAnchor>
  <xdr:twoCellAnchor editAs="oneCell">
    <xdr:from>
      <xdr:col>1</xdr:col>
      <xdr:colOff>885825</xdr:colOff>
      <xdr:row>161</xdr:row>
      <xdr:rowOff>0</xdr:rowOff>
    </xdr:from>
    <xdr:to>
      <xdr:col>1</xdr:col>
      <xdr:colOff>882650</xdr:colOff>
      <xdr:row>162</xdr:row>
      <xdr:rowOff>0</xdr:rowOff>
    </xdr:to>
    <xdr:sp macro="" textlink="">
      <xdr:nvSpPr>
        <xdr:cNvPr id="3" name="Text Box 2">
          <a:extLst>
            <a:ext uri="{FF2B5EF4-FFF2-40B4-BE49-F238E27FC236}">
              <a16:creationId xmlns:a16="http://schemas.microsoft.com/office/drawing/2014/main" id="{00000000-0008-0000-0400-000003000000}"/>
            </a:ext>
          </a:extLst>
        </xdr:cNvPr>
        <xdr:cNvSpPr txBox="1">
          <a:spLocks noChangeArrowheads="1"/>
        </xdr:cNvSpPr>
      </xdr:nvSpPr>
      <xdr:spPr bwMode="auto">
        <a:xfrm>
          <a:off x="1274445" y="28498800"/>
          <a:ext cx="0" cy="175260"/>
        </a:xfrm>
        <a:prstGeom prst="rect">
          <a:avLst/>
        </a:prstGeom>
        <a:noFill/>
        <a:ln w="9525">
          <a:noFill/>
          <a:miter lim="800000"/>
          <a:headEnd/>
          <a:tailEnd/>
        </a:ln>
      </xdr:spPr>
    </xdr:sp>
    <xdr:clientData/>
  </xdr:twoCellAnchor>
  <xdr:twoCellAnchor editAs="oneCell">
    <xdr:from>
      <xdr:col>1</xdr:col>
      <xdr:colOff>885825</xdr:colOff>
      <xdr:row>161</xdr:row>
      <xdr:rowOff>0</xdr:rowOff>
    </xdr:from>
    <xdr:to>
      <xdr:col>1</xdr:col>
      <xdr:colOff>882650</xdr:colOff>
      <xdr:row>162</xdr:row>
      <xdr:rowOff>0</xdr:rowOff>
    </xdr:to>
    <xdr:sp macro="" textlink="">
      <xdr:nvSpPr>
        <xdr:cNvPr id="4" name="Text Box 1">
          <a:extLst>
            <a:ext uri="{FF2B5EF4-FFF2-40B4-BE49-F238E27FC236}">
              <a16:creationId xmlns:a16="http://schemas.microsoft.com/office/drawing/2014/main" id="{00000000-0008-0000-0400-000004000000}"/>
            </a:ext>
          </a:extLst>
        </xdr:cNvPr>
        <xdr:cNvSpPr txBox="1">
          <a:spLocks noChangeArrowheads="1"/>
        </xdr:cNvSpPr>
      </xdr:nvSpPr>
      <xdr:spPr bwMode="auto">
        <a:xfrm>
          <a:off x="1274445" y="28498800"/>
          <a:ext cx="0" cy="175260"/>
        </a:xfrm>
        <a:prstGeom prst="rect">
          <a:avLst/>
        </a:prstGeom>
        <a:noFill/>
        <a:ln w="9525">
          <a:noFill/>
          <a:miter lim="800000"/>
          <a:headEnd/>
          <a:tailEnd/>
        </a:ln>
      </xdr:spPr>
    </xdr:sp>
    <xdr:clientData/>
  </xdr:twoCellAnchor>
  <xdr:twoCellAnchor editAs="oneCell">
    <xdr:from>
      <xdr:col>1</xdr:col>
      <xdr:colOff>885825</xdr:colOff>
      <xdr:row>161</xdr:row>
      <xdr:rowOff>0</xdr:rowOff>
    </xdr:from>
    <xdr:to>
      <xdr:col>1</xdr:col>
      <xdr:colOff>882650</xdr:colOff>
      <xdr:row>162</xdr:row>
      <xdr:rowOff>0</xdr:rowOff>
    </xdr:to>
    <xdr:sp macro="" textlink="">
      <xdr:nvSpPr>
        <xdr:cNvPr id="5" name="Text Box 2">
          <a:extLst>
            <a:ext uri="{FF2B5EF4-FFF2-40B4-BE49-F238E27FC236}">
              <a16:creationId xmlns:a16="http://schemas.microsoft.com/office/drawing/2014/main" id="{00000000-0008-0000-0400-000005000000}"/>
            </a:ext>
          </a:extLst>
        </xdr:cNvPr>
        <xdr:cNvSpPr txBox="1">
          <a:spLocks noChangeArrowheads="1"/>
        </xdr:cNvSpPr>
      </xdr:nvSpPr>
      <xdr:spPr bwMode="auto">
        <a:xfrm>
          <a:off x="1274445" y="28498800"/>
          <a:ext cx="0" cy="175260"/>
        </a:xfrm>
        <a:prstGeom prst="rect">
          <a:avLst/>
        </a:prstGeom>
        <a:noFill/>
        <a:ln w="9525">
          <a:noFill/>
          <a:miter lim="800000"/>
          <a:headEnd/>
          <a:tailEnd/>
        </a:ln>
      </xdr:spPr>
    </xdr:sp>
    <xdr:clientData/>
  </xdr:twoCellAnchor>
  <xdr:twoCellAnchor editAs="oneCell">
    <xdr:from>
      <xdr:col>1</xdr:col>
      <xdr:colOff>885825</xdr:colOff>
      <xdr:row>161</xdr:row>
      <xdr:rowOff>0</xdr:rowOff>
    </xdr:from>
    <xdr:to>
      <xdr:col>1</xdr:col>
      <xdr:colOff>882650</xdr:colOff>
      <xdr:row>162</xdr:row>
      <xdr:rowOff>0</xdr:rowOff>
    </xdr:to>
    <xdr:sp macro="" textlink="">
      <xdr:nvSpPr>
        <xdr:cNvPr id="6" name="Text Box 1">
          <a:extLst>
            <a:ext uri="{FF2B5EF4-FFF2-40B4-BE49-F238E27FC236}">
              <a16:creationId xmlns:a16="http://schemas.microsoft.com/office/drawing/2014/main" id="{00000000-0008-0000-0400-000006000000}"/>
            </a:ext>
          </a:extLst>
        </xdr:cNvPr>
        <xdr:cNvSpPr txBox="1">
          <a:spLocks noChangeArrowheads="1"/>
        </xdr:cNvSpPr>
      </xdr:nvSpPr>
      <xdr:spPr bwMode="auto">
        <a:xfrm>
          <a:off x="1274445" y="28498800"/>
          <a:ext cx="0" cy="175260"/>
        </a:xfrm>
        <a:prstGeom prst="rect">
          <a:avLst/>
        </a:prstGeom>
        <a:noFill/>
        <a:ln w="9525">
          <a:noFill/>
          <a:miter lim="800000"/>
          <a:headEnd/>
          <a:tailEnd/>
        </a:ln>
      </xdr:spPr>
    </xdr:sp>
    <xdr:clientData/>
  </xdr:twoCellAnchor>
  <xdr:twoCellAnchor editAs="oneCell">
    <xdr:from>
      <xdr:col>1</xdr:col>
      <xdr:colOff>885825</xdr:colOff>
      <xdr:row>161</xdr:row>
      <xdr:rowOff>0</xdr:rowOff>
    </xdr:from>
    <xdr:to>
      <xdr:col>1</xdr:col>
      <xdr:colOff>882650</xdr:colOff>
      <xdr:row>162</xdr:row>
      <xdr:rowOff>0</xdr:rowOff>
    </xdr:to>
    <xdr:sp macro="" textlink="">
      <xdr:nvSpPr>
        <xdr:cNvPr id="7" name="Text Box 2">
          <a:extLst>
            <a:ext uri="{FF2B5EF4-FFF2-40B4-BE49-F238E27FC236}">
              <a16:creationId xmlns:a16="http://schemas.microsoft.com/office/drawing/2014/main" id="{00000000-0008-0000-0400-000007000000}"/>
            </a:ext>
          </a:extLst>
        </xdr:cNvPr>
        <xdr:cNvSpPr txBox="1">
          <a:spLocks noChangeArrowheads="1"/>
        </xdr:cNvSpPr>
      </xdr:nvSpPr>
      <xdr:spPr bwMode="auto">
        <a:xfrm>
          <a:off x="1274445" y="28498800"/>
          <a:ext cx="0" cy="175260"/>
        </a:xfrm>
        <a:prstGeom prst="rect">
          <a:avLst/>
        </a:prstGeom>
        <a:noFill/>
        <a:ln w="9525">
          <a:noFill/>
          <a:miter lim="800000"/>
          <a:headEnd/>
          <a:tailEnd/>
        </a:ln>
      </xdr:spPr>
    </xdr:sp>
    <xdr:clientData/>
  </xdr:twoCellAnchor>
  <xdr:twoCellAnchor editAs="oneCell">
    <xdr:from>
      <xdr:col>1</xdr:col>
      <xdr:colOff>885825</xdr:colOff>
      <xdr:row>161</xdr:row>
      <xdr:rowOff>0</xdr:rowOff>
    </xdr:from>
    <xdr:to>
      <xdr:col>1</xdr:col>
      <xdr:colOff>882650</xdr:colOff>
      <xdr:row>162</xdr:row>
      <xdr:rowOff>0</xdr:rowOff>
    </xdr:to>
    <xdr:sp macro="" textlink="">
      <xdr:nvSpPr>
        <xdr:cNvPr id="8" name="Text Box 1">
          <a:extLst>
            <a:ext uri="{FF2B5EF4-FFF2-40B4-BE49-F238E27FC236}">
              <a16:creationId xmlns:a16="http://schemas.microsoft.com/office/drawing/2014/main" id="{00000000-0008-0000-0400-000008000000}"/>
            </a:ext>
          </a:extLst>
        </xdr:cNvPr>
        <xdr:cNvSpPr txBox="1">
          <a:spLocks noChangeArrowheads="1"/>
        </xdr:cNvSpPr>
      </xdr:nvSpPr>
      <xdr:spPr bwMode="auto">
        <a:xfrm>
          <a:off x="1274445" y="28498800"/>
          <a:ext cx="0" cy="175260"/>
        </a:xfrm>
        <a:prstGeom prst="rect">
          <a:avLst/>
        </a:prstGeom>
        <a:noFill/>
        <a:ln w="9525">
          <a:noFill/>
          <a:miter lim="800000"/>
          <a:headEnd/>
          <a:tailEnd/>
        </a:ln>
      </xdr:spPr>
    </xdr:sp>
    <xdr:clientData/>
  </xdr:twoCellAnchor>
  <xdr:twoCellAnchor editAs="oneCell">
    <xdr:from>
      <xdr:col>1</xdr:col>
      <xdr:colOff>885825</xdr:colOff>
      <xdr:row>161</xdr:row>
      <xdr:rowOff>0</xdr:rowOff>
    </xdr:from>
    <xdr:to>
      <xdr:col>1</xdr:col>
      <xdr:colOff>882650</xdr:colOff>
      <xdr:row>162</xdr:row>
      <xdr:rowOff>0</xdr:rowOff>
    </xdr:to>
    <xdr:sp macro="" textlink="">
      <xdr:nvSpPr>
        <xdr:cNvPr id="9" name="Text Box 2">
          <a:extLst>
            <a:ext uri="{FF2B5EF4-FFF2-40B4-BE49-F238E27FC236}">
              <a16:creationId xmlns:a16="http://schemas.microsoft.com/office/drawing/2014/main" id="{00000000-0008-0000-0400-000009000000}"/>
            </a:ext>
          </a:extLst>
        </xdr:cNvPr>
        <xdr:cNvSpPr txBox="1">
          <a:spLocks noChangeArrowheads="1"/>
        </xdr:cNvSpPr>
      </xdr:nvSpPr>
      <xdr:spPr bwMode="auto">
        <a:xfrm>
          <a:off x="1274445" y="28498800"/>
          <a:ext cx="0" cy="175260"/>
        </a:xfrm>
        <a:prstGeom prst="rect">
          <a:avLst/>
        </a:prstGeom>
        <a:noFill/>
        <a:ln w="9525">
          <a:noFill/>
          <a:miter lim="800000"/>
          <a:headEnd/>
          <a:tailEnd/>
        </a:ln>
      </xdr:spPr>
    </xdr:sp>
    <xdr:clientData/>
  </xdr:twoCellAnchor>
  <xdr:twoCellAnchor editAs="oneCell">
    <xdr:from>
      <xdr:col>1</xdr:col>
      <xdr:colOff>885825</xdr:colOff>
      <xdr:row>156</xdr:row>
      <xdr:rowOff>0</xdr:rowOff>
    </xdr:from>
    <xdr:to>
      <xdr:col>1</xdr:col>
      <xdr:colOff>882650</xdr:colOff>
      <xdr:row>157</xdr:row>
      <xdr:rowOff>0</xdr:rowOff>
    </xdr:to>
    <xdr:sp macro="" textlink="">
      <xdr:nvSpPr>
        <xdr:cNvPr id="10" name="Text Box 1">
          <a:extLst>
            <a:ext uri="{FF2B5EF4-FFF2-40B4-BE49-F238E27FC236}">
              <a16:creationId xmlns:a16="http://schemas.microsoft.com/office/drawing/2014/main" id="{00000000-0008-0000-0400-00000A000000}"/>
            </a:ext>
          </a:extLst>
        </xdr:cNvPr>
        <xdr:cNvSpPr txBox="1">
          <a:spLocks noChangeArrowheads="1"/>
        </xdr:cNvSpPr>
      </xdr:nvSpPr>
      <xdr:spPr bwMode="auto">
        <a:xfrm>
          <a:off x="1274445" y="27660600"/>
          <a:ext cx="0" cy="167640"/>
        </a:xfrm>
        <a:prstGeom prst="rect">
          <a:avLst/>
        </a:prstGeom>
        <a:noFill/>
        <a:ln w="9525">
          <a:noFill/>
          <a:miter lim="800000"/>
          <a:headEnd/>
          <a:tailEnd/>
        </a:ln>
      </xdr:spPr>
    </xdr:sp>
    <xdr:clientData/>
  </xdr:twoCellAnchor>
  <xdr:twoCellAnchor editAs="oneCell">
    <xdr:from>
      <xdr:col>1</xdr:col>
      <xdr:colOff>885825</xdr:colOff>
      <xdr:row>156</xdr:row>
      <xdr:rowOff>0</xdr:rowOff>
    </xdr:from>
    <xdr:to>
      <xdr:col>1</xdr:col>
      <xdr:colOff>882650</xdr:colOff>
      <xdr:row>157</xdr:row>
      <xdr:rowOff>0</xdr:rowOff>
    </xdr:to>
    <xdr:sp macro="" textlink="">
      <xdr:nvSpPr>
        <xdr:cNvPr id="11" name="Text Box 2">
          <a:extLst>
            <a:ext uri="{FF2B5EF4-FFF2-40B4-BE49-F238E27FC236}">
              <a16:creationId xmlns:a16="http://schemas.microsoft.com/office/drawing/2014/main" id="{00000000-0008-0000-0400-00000B000000}"/>
            </a:ext>
          </a:extLst>
        </xdr:cNvPr>
        <xdr:cNvSpPr txBox="1">
          <a:spLocks noChangeArrowheads="1"/>
        </xdr:cNvSpPr>
      </xdr:nvSpPr>
      <xdr:spPr bwMode="auto">
        <a:xfrm>
          <a:off x="1274445" y="27660600"/>
          <a:ext cx="0" cy="167640"/>
        </a:xfrm>
        <a:prstGeom prst="rect">
          <a:avLst/>
        </a:prstGeom>
        <a:noFill/>
        <a:ln w="9525">
          <a:noFill/>
          <a:miter lim="800000"/>
          <a:headEnd/>
          <a:tailEnd/>
        </a:ln>
      </xdr:spPr>
    </xdr:sp>
    <xdr:clientData/>
  </xdr:twoCellAnchor>
  <xdr:twoCellAnchor editAs="oneCell">
    <xdr:from>
      <xdr:col>1</xdr:col>
      <xdr:colOff>885825</xdr:colOff>
      <xdr:row>156</xdr:row>
      <xdr:rowOff>0</xdr:rowOff>
    </xdr:from>
    <xdr:to>
      <xdr:col>1</xdr:col>
      <xdr:colOff>882650</xdr:colOff>
      <xdr:row>157</xdr:row>
      <xdr:rowOff>0</xdr:rowOff>
    </xdr:to>
    <xdr:sp macro="" textlink="">
      <xdr:nvSpPr>
        <xdr:cNvPr id="12" name="Text Box 1">
          <a:extLst>
            <a:ext uri="{FF2B5EF4-FFF2-40B4-BE49-F238E27FC236}">
              <a16:creationId xmlns:a16="http://schemas.microsoft.com/office/drawing/2014/main" id="{00000000-0008-0000-0400-00000C000000}"/>
            </a:ext>
          </a:extLst>
        </xdr:cNvPr>
        <xdr:cNvSpPr txBox="1">
          <a:spLocks noChangeArrowheads="1"/>
        </xdr:cNvSpPr>
      </xdr:nvSpPr>
      <xdr:spPr bwMode="auto">
        <a:xfrm>
          <a:off x="1274445" y="27660600"/>
          <a:ext cx="0" cy="167640"/>
        </a:xfrm>
        <a:prstGeom prst="rect">
          <a:avLst/>
        </a:prstGeom>
        <a:noFill/>
        <a:ln w="9525">
          <a:noFill/>
          <a:miter lim="800000"/>
          <a:headEnd/>
          <a:tailEnd/>
        </a:ln>
      </xdr:spPr>
    </xdr:sp>
    <xdr:clientData/>
  </xdr:twoCellAnchor>
  <xdr:twoCellAnchor editAs="oneCell">
    <xdr:from>
      <xdr:col>1</xdr:col>
      <xdr:colOff>885825</xdr:colOff>
      <xdr:row>156</xdr:row>
      <xdr:rowOff>0</xdr:rowOff>
    </xdr:from>
    <xdr:to>
      <xdr:col>1</xdr:col>
      <xdr:colOff>882650</xdr:colOff>
      <xdr:row>157</xdr:row>
      <xdr:rowOff>0</xdr:rowOff>
    </xdr:to>
    <xdr:sp macro="" textlink="">
      <xdr:nvSpPr>
        <xdr:cNvPr id="13" name="Text Box 2">
          <a:extLst>
            <a:ext uri="{FF2B5EF4-FFF2-40B4-BE49-F238E27FC236}">
              <a16:creationId xmlns:a16="http://schemas.microsoft.com/office/drawing/2014/main" id="{00000000-0008-0000-0400-00000D000000}"/>
            </a:ext>
          </a:extLst>
        </xdr:cNvPr>
        <xdr:cNvSpPr txBox="1">
          <a:spLocks noChangeArrowheads="1"/>
        </xdr:cNvSpPr>
      </xdr:nvSpPr>
      <xdr:spPr bwMode="auto">
        <a:xfrm>
          <a:off x="1274445" y="27660600"/>
          <a:ext cx="0" cy="167640"/>
        </a:xfrm>
        <a:prstGeom prst="rect">
          <a:avLst/>
        </a:prstGeom>
        <a:noFill/>
        <a:ln w="9525">
          <a:noFill/>
          <a:miter lim="800000"/>
          <a:headEnd/>
          <a:tailEnd/>
        </a:ln>
      </xdr:spPr>
    </xdr:sp>
    <xdr:clientData/>
  </xdr:twoCellAnchor>
  <xdr:twoCellAnchor editAs="oneCell">
    <xdr:from>
      <xdr:col>1</xdr:col>
      <xdr:colOff>885825</xdr:colOff>
      <xdr:row>156</xdr:row>
      <xdr:rowOff>0</xdr:rowOff>
    </xdr:from>
    <xdr:to>
      <xdr:col>1</xdr:col>
      <xdr:colOff>882650</xdr:colOff>
      <xdr:row>157</xdr:row>
      <xdr:rowOff>0</xdr:rowOff>
    </xdr:to>
    <xdr:sp macro="" textlink="">
      <xdr:nvSpPr>
        <xdr:cNvPr id="14" name="Text Box 1">
          <a:extLst>
            <a:ext uri="{FF2B5EF4-FFF2-40B4-BE49-F238E27FC236}">
              <a16:creationId xmlns:a16="http://schemas.microsoft.com/office/drawing/2014/main" id="{00000000-0008-0000-0400-00000E000000}"/>
            </a:ext>
          </a:extLst>
        </xdr:cNvPr>
        <xdr:cNvSpPr txBox="1">
          <a:spLocks noChangeArrowheads="1"/>
        </xdr:cNvSpPr>
      </xdr:nvSpPr>
      <xdr:spPr bwMode="auto">
        <a:xfrm>
          <a:off x="1274445" y="27660600"/>
          <a:ext cx="0" cy="167640"/>
        </a:xfrm>
        <a:prstGeom prst="rect">
          <a:avLst/>
        </a:prstGeom>
        <a:noFill/>
        <a:ln w="9525">
          <a:noFill/>
          <a:miter lim="800000"/>
          <a:headEnd/>
          <a:tailEnd/>
        </a:ln>
      </xdr:spPr>
    </xdr:sp>
    <xdr:clientData/>
  </xdr:twoCellAnchor>
  <xdr:twoCellAnchor editAs="oneCell">
    <xdr:from>
      <xdr:col>1</xdr:col>
      <xdr:colOff>885825</xdr:colOff>
      <xdr:row>156</xdr:row>
      <xdr:rowOff>0</xdr:rowOff>
    </xdr:from>
    <xdr:to>
      <xdr:col>1</xdr:col>
      <xdr:colOff>882650</xdr:colOff>
      <xdr:row>157</xdr:row>
      <xdr:rowOff>0</xdr:rowOff>
    </xdr:to>
    <xdr:sp macro="" textlink="">
      <xdr:nvSpPr>
        <xdr:cNvPr id="15" name="Text Box 2">
          <a:extLst>
            <a:ext uri="{FF2B5EF4-FFF2-40B4-BE49-F238E27FC236}">
              <a16:creationId xmlns:a16="http://schemas.microsoft.com/office/drawing/2014/main" id="{00000000-0008-0000-0400-00000F000000}"/>
            </a:ext>
          </a:extLst>
        </xdr:cNvPr>
        <xdr:cNvSpPr txBox="1">
          <a:spLocks noChangeArrowheads="1"/>
        </xdr:cNvSpPr>
      </xdr:nvSpPr>
      <xdr:spPr bwMode="auto">
        <a:xfrm>
          <a:off x="1274445" y="27660600"/>
          <a:ext cx="0" cy="167640"/>
        </a:xfrm>
        <a:prstGeom prst="rect">
          <a:avLst/>
        </a:prstGeom>
        <a:noFill/>
        <a:ln w="9525">
          <a:noFill/>
          <a:miter lim="800000"/>
          <a:headEnd/>
          <a:tailEnd/>
        </a:ln>
      </xdr:spPr>
    </xdr:sp>
    <xdr:clientData/>
  </xdr:twoCellAnchor>
  <xdr:twoCellAnchor editAs="oneCell">
    <xdr:from>
      <xdr:col>1</xdr:col>
      <xdr:colOff>885825</xdr:colOff>
      <xdr:row>156</xdr:row>
      <xdr:rowOff>0</xdr:rowOff>
    </xdr:from>
    <xdr:to>
      <xdr:col>1</xdr:col>
      <xdr:colOff>882650</xdr:colOff>
      <xdr:row>157</xdr:row>
      <xdr:rowOff>0</xdr:rowOff>
    </xdr:to>
    <xdr:sp macro="" textlink="">
      <xdr:nvSpPr>
        <xdr:cNvPr id="16" name="Text Box 1">
          <a:extLst>
            <a:ext uri="{FF2B5EF4-FFF2-40B4-BE49-F238E27FC236}">
              <a16:creationId xmlns:a16="http://schemas.microsoft.com/office/drawing/2014/main" id="{00000000-0008-0000-0400-000010000000}"/>
            </a:ext>
          </a:extLst>
        </xdr:cNvPr>
        <xdr:cNvSpPr txBox="1">
          <a:spLocks noChangeArrowheads="1"/>
        </xdr:cNvSpPr>
      </xdr:nvSpPr>
      <xdr:spPr bwMode="auto">
        <a:xfrm>
          <a:off x="1274445" y="27660600"/>
          <a:ext cx="0" cy="167640"/>
        </a:xfrm>
        <a:prstGeom prst="rect">
          <a:avLst/>
        </a:prstGeom>
        <a:noFill/>
        <a:ln w="9525">
          <a:noFill/>
          <a:miter lim="800000"/>
          <a:headEnd/>
          <a:tailEnd/>
        </a:ln>
      </xdr:spPr>
    </xdr:sp>
    <xdr:clientData/>
  </xdr:twoCellAnchor>
  <xdr:twoCellAnchor editAs="oneCell">
    <xdr:from>
      <xdr:col>1</xdr:col>
      <xdr:colOff>885825</xdr:colOff>
      <xdr:row>156</xdr:row>
      <xdr:rowOff>0</xdr:rowOff>
    </xdr:from>
    <xdr:to>
      <xdr:col>1</xdr:col>
      <xdr:colOff>882650</xdr:colOff>
      <xdr:row>157</xdr:row>
      <xdr:rowOff>0</xdr:rowOff>
    </xdr:to>
    <xdr:sp macro="" textlink="">
      <xdr:nvSpPr>
        <xdr:cNvPr id="17" name="Text Box 2">
          <a:extLst>
            <a:ext uri="{FF2B5EF4-FFF2-40B4-BE49-F238E27FC236}">
              <a16:creationId xmlns:a16="http://schemas.microsoft.com/office/drawing/2014/main" id="{00000000-0008-0000-0400-000011000000}"/>
            </a:ext>
          </a:extLst>
        </xdr:cNvPr>
        <xdr:cNvSpPr txBox="1">
          <a:spLocks noChangeArrowheads="1"/>
        </xdr:cNvSpPr>
      </xdr:nvSpPr>
      <xdr:spPr bwMode="auto">
        <a:xfrm>
          <a:off x="1274445" y="2766060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8" name="Text Box 1">
          <a:extLst>
            <a:ext uri="{FF2B5EF4-FFF2-40B4-BE49-F238E27FC236}">
              <a16:creationId xmlns:a16="http://schemas.microsoft.com/office/drawing/2014/main" id="{00000000-0008-0000-0400-000012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9" name="Text Box 2">
          <a:extLst>
            <a:ext uri="{FF2B5EF4-FFF2-40B4-BE49-F238E27FC236}">
              <a16:creationId xmlns:a16="http://schemas.microsoft.com/office/drawing/2014/main" id="{00000000-0008-0000-0400-000013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20" name="Text Box 1">
          <a:extLst>
            <a:ext uri="{FF2B5EF4-FFF2-40B4-BE49-F238E27FC236}">
              <a16:creationId xmlns:a16="http://schemas.microsoft.com/office/drawing/2014/main" id="{00000000-0008-0000-0400-000014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21" name="Text Box 2">
          <a:extLst>
            <a:ext uri="{FF2B5EF4-FFF2-40B4-BE49-F238E27FC236}">
              <a16:creationId xmlns:a16="http://schemas.microsoft.com/office/drawing/2014/main" id="{00000000-0008-0000-0400-000015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22" name="Text Box 1">
          <a:extLst>
            <a:ext uri="{FF2B5EF4-FFF2-40B4-BE49-F238E27FC236}">
              <a16:creationId xmlns:a16="http://schemas.microsoft.com/office/drawing/2014/main" id="{00000000-0008-0000-0400-000016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23" name="Text Box 2">
          <a:extLst>
            <a:ext uri="{FF2B5EF4-FFF2-40B4-BE49-F238E27FC236}">
              <a16:creationId xmlns:a16="http://schemas.microsoft.com/office/drawing/2014/main" id="{00000000-0008-0000-0400-000017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24" name="Text Box 1">
          <a:extLst>
            <a:ext uri="{FF2B5EF4-FFF2-40B4-BE49-F238E27FC236}">
              <a16:creationId xmlns:a16="http://schemas.microsoft.com/office/drawing/2014/main" id="{00000000-0008-0000-0400-000018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25" name="Text Box 2">
          <a:extLst>
            <a:ext uri="{FF2B5EF4-FFF2-40B4-BE49-F238E27FC236}">
              <a16:creationId xmlns:a16="http://schemas.microsoft.com/office/drawing/2014/main" id="{00000000-0008-0000-0400-000019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26" name="Text Box 1">
          <a:extLst>
            <a:ext uri="{FF2B5EF4-FFF2-40B4-BE49-F238E27FC236}">
              <a16:creationId xmlns:a16="http://schemas.microsoft.com/office/drawing/2014/main" id="{00000000-0008-0000-0400-00001A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27" name="Text Box 2">
          <a:extLst>
            <a:ext uri="{FF2B5EF4-FFF2-40B4-BE49-F238E27FC236}">
              <a16:creationId xmlns:a16="http://schemas.microsoft.com/office/drawing/2014/main" id="{00000000-0008-0000-0400-00001B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28" name="Text Box 1">
          <a:extLst>
            <a:ext uri="{FF2B5EF4-FFF2-40B4-BE49-F238E27FC236}">
              <a16:creationId xmlns:a16="http://schemas.microsoft.com/office/drawing/2014/main" id="{00000000-0008-0000-0400-00001C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29" name="Text Box 2">
          <a:extLst>
            <a:ext uri="{FF2B5EF4-FFF2-40B4-BE49-F238E27FC236}">
              <a16:creationId xmlns:a16="http://schemas.microsoft.com/office/drawing/2014/main" id="{00000000-0008-0000-0400-00001D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30" name="Text Box 1">
          <a:extLst>
            <a:ext uri="{FF2B5EF4-FFF2-40B4-BE49-F238E27FC236}">
              <a16:creationId xmlns:a16="http://schemas.microsoft.com/office/drawing/2014/main" id="{00000000-0008-0000-0400-00001E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31" name="Text Box 2">
          <a:extLst>
            <a:ext uri="{FF2B5EF4-FFF2-40B4-BE49-F238E27FC236}">
              <a16:creationId xmlns:a16="http://schemas.microsoft.com/office/drawing/2014/main" id="{00000000-0008-0000-0400-00001F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32" name="Text Box 1">
          <a:extLst>
            <a:ext uri="{FF2B5EF4-FFF2-40B4-BE49-F238E27FC236}">
              <a16:creationId xmlns:a16="http://schemas.microsoft.com/office/drawing/2014/main" id="{00000000-0008-0000-0400-000020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33" name="Text Box 2">
          <a:extLst>
            <a:ext uri="{FF2B5EF4-FFF2-40B4-BE49-F238E27FC236}">
              <a16:creationId xmlns:a16="http://schemas.microsoft.com/office/drawing/2014/main" id="{00000000-0008-0000-0400-000021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34" name="Text Box 1">
          <a:extLst>
            <a:ext uri="{FF2B5EF4-FFF2-40B4-BE49-F238E27FC236}">
              <a16:creationId xmlns:a16="http://schemas.microsoft.com/office/drawing/2014/main" id="{00000000-0008-0000-0400-000022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35" name="Text Box 2">
          <a:extLst>
            <a:ext uri="{FF2B5EF4-FFF2-40B4-BE49-F238E27FC236}">
              <a16:creationId xmlns:a16="http://schemas.microsoft.com/office/drawing/2014/main" id="{00000000-0008-0000-0400-000023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36" name="Text Box 1">
          <a:extLst>
            <a:ext uri="{FF2B5EF4-FFF2-40B4-BE49-F238E27FC236}">
              <a16:creationId xmlns:a16="http://schemas.microsoft.com/office/drawing/2014/main" id="{00000000-0008-0000-0400-000024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37" name="Text Box 2">
          <a:extLst>
            <a:ext uri="{FF2B5EF4-FFF2-40B4-BE49-F238E27FC236}">
              <a16:creationId xmlns:a16="http://schemas.microsoft.com/office/drawing/2014/main" id="{00000000-0008-0000-0400-000025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38" name="Text Box 1">
          <a:extLst>
            <a:ext uri="{FF2B5EF4-FFF2-40B4-BE49-F238E27FC236}">
              <a16:creationId xmlns:a16="http://schemas.microsoft.com/office/drawing/2014/main" id="{00000000-0008-0000-0400-000026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39" name="Text Box 2">
          <a:extLst>
            <a:ext uri="{FF2B5EF4-FFF2-40B4-BE49-F238E27FC236}">
              <a16:creationId xmlns:a16="http://schemas.microsoft.com/office/drawing/2014/main" id="{00000000-0008-0000-0400-000027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40" name="Text Box 1">
          <a:extLst>
            <a:ext uri="{FF2B5EF4-FFF2-40B4-BE49-F238E27FC236}">
              <a16:creationId xmlns:a16="http://schemas.microsoft.com/office/drawing/2014/main" id="{00000000-0008-0000-0400-000028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41" name="Text Box 2">
          <a:extLst>
            <a:ext uri="{FF2B5EF4-FFF2-40B4-BE49-F238E27FC236}">
              <a16:creationId xmlns:a16="http://schemas.microsoft.com/office/drawing/2014/main" id="{00000000-0008-0000-0400-000029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42" name="Text Box 1">
          <a:extLst>
            <a:ext uri="{FF2B5EF4-FFF2-40B4-BE49-F238E27FC236}">
              <a16:creationId xmlns:a16="http://schemas.microsoft.com/office/drawing/2014/main" id="{00000000-0008-0000-0400-00002A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43" name="Text Box 2">
          <a:extLst>
            <a:ext uri="{FF2B5EF4-FFF2-40B4-BE49-F238E27FC236}">
              <a16:creationId xmlns:a16="http://schemas.microsoft.com/office/drawing/2014/main" id="{00000000-0008-0000-0400-00002B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44" name="Text Box 1">
          <a:extLst>
            <a:ext uri="{FF2B5EF4-FFF2-40B4-BE49-F238E27FC236}">
              <a16:creationId xmlns:a16="http://schemas.microsoft.com/office/drawing/2014/main" id="{00000000-0008-0000-0400-00002C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45" name="Text Box 2">
          <a:extLst>
            <a:ext uri="{FF2B5EF4-FFF2-40B4-BE49-F238E27FC236}">
              <a16:creationId xmlns:a16="http://schemas.microsoft.com/office/drawing/2014/main" id="{00000000-0008-0000-0400-00002D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46" name="Text Box 1">
          <a:extLst>
            <a:ext uri="{FF2B5EF4-FFF2-40B4-BE49-F238E27FC236}">
              <a16:creationId xmlns:a16="http://schemas.microsoft.com/office/drawing/2014/main" id="{00000000-0008-0000-0400-00002E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47" name="Text Box 2">
          <a:extLst>
            <a:ext uri="{FF2B5EF4-FFF2-40B4-BE49-F238E27FC236}">
              <a16:creationId xmlns:a16="http://schemas.microsoft.com/office/drawing/2014/main" id="{00000000-0008-0000-0400-00002F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48" name="Text Box 1">
          <a:extLst>
            <a:ext uri="{FF2B5EF4-FFF2-40B4-BE49-F238E27FC236}">
              <a16:creationId xmlns:a16="http://schemas.microsoft.com/office/drawing/2014/main" id="{00000000-0008-0000-0400-000030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49" name="Text Box 2">
          <a:extLst>
            <a:ext uri="{FF2B5EF4-FFF2-40B4-BE49-F238E27FC236}">
              <a16:creationId xmlns:a16="http://schemas.microsoft.com/office/drawing/2014/main" id="{00000000-0008-0000-0400-000031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50" name="Text Box 1">
          <a:extLst>
            <a:ext uri="{FF2B5EF4-FFF2-40B4-BE49-F238E27FC236}">
              <a16:creationId xmlns:a16="http://schemas.microsoft.com/office/drawing/2014/main" id="{00000000-0008-0000-0400-000032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51" name="Text Box 2">
          <a:extLst>
            <a:ext uri="{FF2B5EF4-FFF2-40B4-BE49-F238E27FC236}">
              <a16:creationId xmlns:a16="http://schemas.microsoft.com/office/drawing/2014/main" id="{00000000-0008-0000-0400-000033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52" name="Text Box 1">
          <a:extLst>
            <a:ext uri="{FF2B5EF4-FFF2-40B4-BE49-F238E27FC236}">
              <a16:creationId xmlns:a16="http://schemas.microsoft.com/office/drawing/2014/main" id="{00000000-0008-0000-0400-000034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53" name="Text Box 2">
          <a:extLst>
            <a:ext uri="{FF2B5EF4-FFF2-40B4-BE49-F238E27FC236}">
              <a16:creationId xmlns:a16="http://schemas.microsoft.com/office/drawing/2014/main" id="{00000000-0008-0000-0400-000035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990600</xdr:colOff>
      <xdr:row>248</xdr:row>
      <xdr:rowOff>0</xdr:rowOff>
    </xdr:to>
    <xdr:sp macro="" textlink="">
      <xdr:nvSpPr>
        <xdr:cNvPr id="54" name="Text Box 1">
          <a:extLst>
            <a:ext uri="{FF2B5EF4-FFF2-40B4-BE49-F238E27FC236}">
              <a16:creationId xmlns:a16="http://schemas.microsoft.com/office/drawing/2014/main" id="{00000000-0008-0000-0400-000036000000}"/>
            </a:ext>
          </a:extLst>
        </xdr:cNvPr>
        <xdr:cNvSpPr txBox="1">
          <a:spLocks noChangeArrowheads="1"/>
        </xdr:cNvSpPr>
      </xdr:nvSpPr>
      <xdr:spPr bwMode="auto">
        <a:xfrm>
          <a:off x="1274445" y="42931080"/>
          <a:ext cx="104775"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990600</xdr:colOff>
      <xdr:row>248</xdr:row>
      <xdr:rowOff>0</xdr:rowOff>
    </xdr:to>
    <xdr:sp macro="" textlink="">
      <xdr:nvSpPr>
        <xdr:cNvPr id="55" name="Text Box 2">
          <a:extLst>
            <a:ext uri="{FF2B5EF4-FFF2-40B4-BE49-F238E27FC236}">
              <a16:creationId xmlns:a16="http://schemas.microsoft.com/office/drawing/2014/main" id="{00000000-0008-0000-0400-000037000000}"/>
            </a:ext>
          </a:extLst>
        </xdr:cNvPr>
        <xdr:cNvSpPr txBox="1">
          <a:spLocks noChangeArrowheads="1"/>
        </xdr:cNvSpPr>
      </xdr:nvSpPr>
      <xdr:spPr bwMode="auto">
        <a:xfrm>
          <a:off x="1274445" y="42931080"/>
          <a:ext cx="104775"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990600</xdr:colOff>
      <xdr:row>248</xdr:row>
      <xdr:rowOff>0</xdr:rowOff>
    </xdr:to>
    <xdr:sp macro="" textlink="">
      <xdr:nvSpPr>
        <xdr:cNvPr id="56" name="Text Box 1">
          <a:extLst>
            <a:ext uri="{FF2B5EF4-FFF2-40B4-BE49-F238E27FC236}">
              <a16:creationId xmlns:a16="http://schemas.microsoft.com/office/drawing/2014/main" id="{00000000-0008-0000-0400-000038000000}"/>
            </a:ext>
          </a:extLst>
        </xdr:cNvPr>
        <xdr:cNvSpPr txBox="1">
          <a:spLocks noChangeArrowheads="1"/>
        </xdr:cNvSpPr>
      </xdr:nvSpPr>
      <xdr:spPr bwMode="auto">
        <a:xfrm>
          <a:off x="1274445" y="42931080"/>
          <a:ext cx="104775"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990600</xdr:colOff>
      <xdr:row>248</xdr:row>
      <xdr:rowOff>0</xdr:rowOff>
    </xdr:to>
    <xdr:sp macro="" textlink="">
      <xdr:nvSpPr>
        <xdr:cNvPr id="57" name="Text Box 2">
          <a:extLst>
            <a:ext uri="{FF2B5EF4-FFF2-40B4-BE49-F238E27FC236}">
              <a16:creationId xmlns:a16="http://schemas.microsoft.com/office/drawing/2014/main" id="{00000000-0008-0000-0400-000039000000}"/>
            </a:ext>
          </a:extLst>
        </xdr:cNvPr>
        <xdr:cNvSpPr txBox="1">
          <a:spLocks noChangeArrowheads="1"/>
        </xdr:cNvSpPr>
      </xdr:nvSpPr>
      <xdr:spPr bwMode="auto">
        <a:xfrm>
          <a:off x="1274445" y="42931080"/>
          <a:ext cx="104775"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58" name="Text Box 1">
          <a:extLst>
            <a:ext uri="{FF2B5EF4-FFF2-40B4-BE49-F238E27FC236}">
              <a16:creationId xmlns:a16="http://schemas.microsoft.com/office/drawing/2014/main" id="{00000000-0008-0000-0400-00003A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59" name="Text Box 2">
          <a:extLst>
            <a:ext uri="{FF2B5EF4-FFF2-40B4-BE49-F238E27FC236}">
              <a16:creationId xmlns:a16="http://schemas.microsoft.com/office/drawing/2014/main" id="{00000000-0008-0000-0400-00003B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60" name="Text Box 1">
          <a:extLst>
            <a:ext uri="{FF2B5EF4-FFF2-40B4-BE49-F238E27FC236}">
              <a16:creationId xmlns:a16="http://schemas.microsoft.com/office/drawing/2014/main" id="{00000000-0008-0000-0400-00003C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61" name="Text Box 2">
          <a:extLst>
            <a:ext uri="{FF2B5EF4-FFF2-40B4-BE49-F238E27FC236}">
              <a16:creationId xmlns:a16="http://schemas.microsoft.com/office/drawing/2014/main" id="{00000000-0008-0000-0400-00003D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62" name="Text Box 1">
          <a:extLst>
            <a:ext uri="{FF2B5EF4-FFF2-40B4-BE49-F238E27FC236}">
              <a16:creationId xmlns:a16="http://schemas.microsoft.com/office/drawing/2014/main" id="{00000000-0008-0000-0400-00003E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63" name="Text Box 2">
          <a:extLst>
            <a:ext uri="{FF2B5EF4-FFF2-40B4-BE49-F238E27FC236}">
              <a16:creationId xmlns:a16="http://schemas.microsoft.com/office/drawing/2014/main" id="{00000000-0008-0000-0400-00003F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64" name="Text Box 1">
          <a:extLst>
            <a:ext uri="{FF2B5EF4-FFF2-40B4-BE49-F238E27FC236}">
              <a16:creationId xmlns:a16="http://schemas.microsoft.com/office/drawing/2014/main" id="{00000000-0008-0000-0400-000040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65" name="Text Box 2">
          <a:extLst>
            <a:ext uri="{FF2B5EF4-FFF2-40B4-BE49-F238E27FC236}">
              <a16:creationId xmlns:a16="http://schemas.microsoft.com/office/drawing/2014/main" id="{00000000-0008-0000-0400-000041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66" name="Text Box 1">
          <a:extLst>
            <a:ext uri="{FF2B5EF4-FFF2-40B4-BE49-F238E27FC236}">
              <a16:creationId xmlns:a16="http://schemas.microsoft.com/office/drawing/2014/main" id="{00000000-0008-0000-0400-000042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67" name="Text Box 2">
          <a:extLst>
            <a:ext uri="{FF2B5EF4-FFF2-40B4-BE49-F238E27FC236}">
              <a16:creationId xmlns:a16="http://schemas.microsoft.com/office/drawing/2014/main" id="{00000000-0008-0000-0400-000043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68" name="Text Box 1">
          <a:extLst>
            <a:ext uri="{FF2B5EF4-FFF2-40B4-BE49-F238E27FC236}">
              <a16:creationId xmlns:a16="http://schemas.microsoft.com/office/drawing/2014/main" id="{00000000-0008-0000-0400-000044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69" name="Text Box 2">
          <a:extLst>
            <a:ext uri="{FF2B5EF4-FFF2-40B4-BE49-F238E27FC236}">
              <a16:creationId xmlns:a16="http://schemas.microsoft.com/office/drawing/2014/main" id="{00000000-0008-0000-0400-000045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70" name="Text Box 1">
          <a:extLst>
            <a:ext uri="{FF2B5EF4-FFF2-40B4-BE49-F238E27FC236}">
              <a16:creationId xmlns:a16="http://schemas.microsoft.com/office/drawing/2014/main" id="{00000000-0008-0000-0400-000046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71" name="Text Box 2">
          <a:extLst>
            <a:ext uri="{FF2B5EF4-FFF2-40B4-BE49-F238E27FC236}">
              <a16:creationId xmlns:a16="http://schemas.microsoft.com/office/drawing/2014/main" id="{00000000-0008-0000-0400-000047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72" name="Text Box 1">
          <a:extLst>
            <a:ext uri="{FF2B5EF4-FFF2-40B4-BE49-F238E27FC236}">
              <a16:creationId xmlns:a16="http://schemas.microsoft.com/office/drawing/2014/main" id="{00000000-0008-0000-0400-000048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73" name="Text Box 2">
          <a:extLst>
            <a:ext uri="{FF2B5EF4-FFF2-40B4-BE49-F238E27FC236}">
              <a16:creationId xmlns:a16="http://schemas.microsoft.com/office/drawing/2014/main" id="{00000000-0008-0000-0400-000049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74" name="Text Box 1">
          <a:extLst>
            <a:ext uri="{FF2B5EF4-FFF2-40B4-BE49-F238E27FC236}">
              <a16:creationId xmlns:a16="http://schemas.microsoft.com/office/drawing/2014/main" id="{00000000-0008-0000-0400-00004A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75" name="Text Box 2">
          <a:extLst>
            <a:ext uri="{FF2B5EF4-FFF2-40B4-BE49-F238E27FC236}">
              <a16:creationId xmlns:a16="http://schemas.microsoft.com/office/drawing/2014/main" id="{00000000-0008-0000-0400-00004B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76" name="Text Box 1">
          <a:extLst>
            <a:ext uri="{FF2B5EF4-FFF2-40B4-BE49-F238E27FC236}">
              <a16:creationId xmlns:a16="http://schemas.microsoft.com/office/drawing/2014/main" id="{00000000-0008-0000-0400-00004C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77" name="Text Box 2">
          <a:extLst>
            <a:ext uri="{FF2B5EF4-FFF2-40B4-BE49-F238E27FC236}">
              <a16:creationId xmlns:a16="http://schemas.microsoft.com/office/drawing/2014/main" id="{00000000-0008-0000-0400-00004D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78" name="Text Box 1">
          <a:extLst>
            <a:ext uri="{FF2B5EF4-FFF2-40B4-BE49-F238E27FC236}">
              <a16:creationId xmlns:a16="http://schemas.microsoft.com/office/drawing/2014/main" id="{00000000-0008-0000-0400-00004E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79" name="Text Box 2">
          <a:extLst>
            <a:ext uri="{FF2B5EF4-FFF2-40B4-BE49-F238E27FC236}">
              <a16:creationId xmlns:a16="http://schemas.microsoft.com/office/drawing/2014/main" id="{00000000-0008-0000-0400-00004F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80" name="Text Box 1">
          <a:extLst>
            <a:ext uri="{FF2B5EF4-FFF2-40B4-BE49-F238E27FC236}">
              <a16:creationId xmlns:a16="http://schemas.microsoft.com/office/drawing/2014/main" id="{00000000-0008-0000-0400-000050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81" name="Text Box 2">
          <a:extLst>
            <a:ext uri="{FF2B5EF4-FFF2-40B4-BE49-F238E27FC236}">
              <a16:creationId xmlns:a16="http://schemas.microsoft.com/office/drawing/2014/main" id="{00000000-0008-0000-0400-000051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82" name="Text Box 1">
          <a:extLst>
            <a:ext uri="{FF2B5EF4-FFF2-40B4-BE49-F238E27FC236}">
              <a16:creationId xmlns:a16="http://schemas.microsoft.com/office/drawing/2014/main" id="{00000000-0008-0000-0400-000052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83" name="Text Box 2">
          <a:extLst>
            <a:ext uri="{FF2B5EF4-FFF2-40B4-BE49-F238E27FC236}">
              <a16:creationId xmlns:a16="http://schemas.microsoft.com/office/drawing/2014/main" id="{00000000-0008-0000-0400-000053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84" name="Text Box 1">
          <a:extLst>
            <a:ext uri="{FF2B5EF4-FFF2-40B4-BE49-F238E27FC236}">
              <a16:creationId xmlns:a16="http://schemas.microsoft.com/office/drawing/2014/main" id="{00000000-0008-0000-0400-000054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85" name="Text Box 2">
          <a:extLst>
            <a:ext uri="{FF2B5EF4-FFF2-40B4-BE49-F238E27FC236}">
              <a16:creationId xmlns:a16="http://schemas.microsoft.com/office/drawing/2014/main" id="{00000000-0008-0000-0400-000055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86" name="Text Box 1">
          <a:extLst>
            <a:ext uri="{FF2B5EF4-FFF2-40B4-BE49-F238E27FC236}">
              <a16:creationId xmlns:a16="http://schemas.microsoft.com/office/drawing/2014/main" id="{00000000-0008-0000-0400-000056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87" name="Text Box 2">
          <a:extLst>
            <a:ext uri="{FF2B5EF4-FFF2-40B4-BE49-F238E27FC236}">
              <a16:creationId xmlns:a16="http://schemas.microsoft.com/office/drawing/2014/main" id="{00000000-0008-0000-0400-000057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88" name="Text Box 1">
          <a:extLst>
            <a:ext uri="{FF2B5EF4-FFF2-40B4-BE49-F238E27FC236}">
              <a16:creationId xmlns:a16="http://schemas.microsoft.com/office/drawing/2014/main" id="{00000000-0008-0000-0400-000058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89" name="Text Box 2">
          <a:extLst>
            <a:ext uri="{FF2B5EF4-FFF2-40B4-BE49-F238E27FC236}">
              <a16:creationId xmlns:a16="http://schemas.microsoft.com/office/drawing/2014/main" id="{00000000-0008-0000-0400-000059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90" name="Text Box 1">
          <a:extLst>
            <a:ext uri="{FF2B5EF4-FFF2-40B4-BE49-F238E27FC236}">
              <a16:creationId xmlns:a16="http://schemas.microsoft.com/office/drawing/2014/main" id="{00000000-0008-0000-0400-00005A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91" name="Text Box 2">
          <a:extLst>
            <a:ext uri="{FF2B5EF4-FFF2-40B4-BE49-F238E27FC236}">
              <a16:creationId xmlns:a16="http://schemas.microsoft.com/office/drawing/2014/main" id="{00000000-0008-0000-0400-00005B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92" name="Text Box 1">
          <a:extLst>
            <a:ext uri="{FF2B5EF4-FFF2-40B4-BE49-F238E27FC236}">
              <a16:creationId xmlns:a16="http://schemas.microsoft.com/office/drawing/2014/main" id="{00000000-0008-0000-0400-00005C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93" name="Text Box 2">
          <a:extLst>
            <a:ext uri="{FF2B5EF4-FFF2-40B4-BE49-F238E27FC236}">
              <a16:creationId xmlns:a16="http://schemas.microsoft.com/office/drawing/2014/main" id="{00000000-0008-0000-0400-00005D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94" name="Text Box 1">
          <a:extLst>
            <a:ext uri="{FF2B5EF4-FFF2-40B4-BE49-F238E27FC236}">
              <a16:creationId xmlns:a16="http://schemas.microsoft.com/office/drawing/2014/main" id="{00000000-0008-0000-0400-00005E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95" name="Text Box 2">
          <a:extLst>
            <a:ext uri="{FF2B5EF4-FFF2-40B4-BE49-F238E27FC236}">
              <a16:creationId xmlns:a16="http://schemas.microsoft.com/office/drawing/2014/main" id="{00000000-0008-0000-0400-00005F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96" name="Text Box 1">
          <a:extLst>
            <a:ext uri="{FF2B5EF4-FFF2-40B4-BE49-F238E27FC236}">
              <a16:creationId xmlns:a16="http://schemas.microsoft.com/office/drawing/2014/main" id="{00000000-0008-0000-0400-000060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97" name="Text Box 2">
          <a:extLst>
            <a:ext uri="{FF2B5EF4-FFF2-40B4-BE49-F238E27FC236}">
              <a16:creationId xmlns:a16="http://schemas.microsoft.com/office/drawing/2014/main" id="{00000000-0008-0000-0400-000061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98" name="Text Box 1">
          <a:extLst>
            <a:ext uri="{FF2B5EF4-FFF2-40B4-BE49-F238E27FC236}">
              <a16:creationId xmlns:a16="http://schemas.microsoft.com/office/drawing/2014/main" id="{00000000-0008-0000-0400-000062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99" name="Text Box 2">
          <a:extLst>
            <a:ext uri="{FF2B5EF4-FFF2-40B4-BE49-F238E27FC236}">
              <a16:creationId xmlns:a16="http://schemas.microsoft.com/office/drawing/2014/main" id="{00000000-0008-0000-0400-000063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00" name="Text Box 1">
          <a:extLst>
            <a:ext uri="{FF2B5EF4-FFF2-40B4-BE49-F238E27FC236}">
              <a16:creationId xmlns:a16="http://schemas.microsoft.com/office/drawing/2014/main" id="{00000000-0008-0000-0400-000064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01" name="Text Box 2">
          <a:extLst>
            <a:ext uri="{FF2B5EF4-FFF2-40B4-BE49-F238E27FC236}">
              <a16:creationId xmlns:a16="http://schemas.microsoft.com/office/drawing/2014/main" id="{00000000-0008-0000-0400-000065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02" name="Text Box 1">
          <a:extLst>
            <a:ext uri="{FF2B5EF4-FFF2-40B4-BE49-F238E27FC236}">
              <a16:creationId xmlns:a16="http://schemas.microsoft.com/office/drawing/2014/main" id="{00000000-0008-0000-0400-000066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03" name="Text Box 2">
          <a:extLst>
            <a:ext uri="{FF2B5EF4-FFF2-40B4-BE49-F238E27FC236}">
              <a16:creationId xmlns:a16="http://schemas.microsoft.com/office/drawing/2014/main" id="{00000000-0008-0000-0400-000067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04" name="Text Box 1">
          <a:extLst>
            <a:ext uri="{FF2B5EF4-FFF2-40B4-BE49-F238E27FC236}">
              <a16:creationId xmlns:a16="http://schemas.microsoft.com/office/drawing/2014/main" id="{00000000-0008-0000-0400-000068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05" name="Text Box 2">
          <a:extLst>
            <a:ext uri="{FF2B5EF4-FFF2-40B4-BE49-F238E27FC236}">
              <a16:creationId xmlns:a16="http://schemas.microsoft.com/office/drawing/2014/main" id="{00000000-0008-0000-0400-000069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06" name="Text Box 1">
          <a:extLst>
            <a:ext uri="{FF2B5EF4-FFF2-40B4-BE49-F238E27FC236}">
              <a16:creationId xmlns:a16="http://schemas.microsoft.com/office/drawing/2014/main" id="{00000000-0008-0000-0400-00006A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07" name="Text Box 2">
          <a:extLst>
            <a:ext uri="{FF2B5EF4-FFF2-40B4-BE49-F238E27FC236}">
              <a16:creationId xmlns:a16="http://schemas.microsoft.com/office/drawing/2014/main" id="{00000000-0008-0000-0400-00006B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08" name="Text Box 1">
          <a:extLst>
            <a:ext uri="{FF2B5EF4-FFF2-40B4-BE49-F238E27FC236}">
              <a16:creationId xmlns:a16="http://schemas.microsoft.com/office/drawing/2014/main" id="{00000000-0008-0000-0400-00006C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09" name="Text Box 2">
          <a:extLst>
            <a:ext uri="{FF2B5EF4-FFF2-40B4-BE49-F238E27FC236}">
              <a16:creationId xmlns:a16="http://schemas.microsoft.com/office/drawing/2014/main" id="{00000000-0008-0000-0400-00006D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10" name="Text Box 1">
          <a:extLst>
            <a:ext uri="{FF2B5EF4-FFF2-40B4-BE49-F238E27FC236}">
              <a16:creationId xmlns:a16="http://schemas.microsoft.com/office/drawing/2014/main" id="{00000000-0008-0000-0400-00006E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11" name="Text Box 2">
          <a:extLst>
            <a:ext uri="{FF2B5EF4-FFF2-40B4-BE49-F238E27FC236}">
              <a16:creationId xmlns:a16="http://schemas.microsoft.com/office/drawing/2014/main" id="{00000000-0008-0000-0400-00006F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12" name="Text Box 1">
          <a:extLst>
            <a:ext uri="{FF2B5EF4-FFF2-40B4-BE49-F238E27FC236}">
              <a16:creationId xmlns:a16="http://schemas.microsoft.com/office/drawing/2014/main" id="{00000000-0008-0000-0400-000070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13" name="Text Box 2">
          <a:extLst>
            <a:ext uri="{FF2B5EF4-FFF2-40B4-BE49-F238E27FC236}">
              <a16:creationId xmlns:a16="http://schemas.microsoft.com/office/drawing/2014/main" id="{00000000-0008-0000-0400-000071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14" name="Text Box 1">
          <a:extLst>
            <a:ext uri="{FF2B5EF4-FFF2-40B4-BE49-F238E27FC236}">
              <a16:creationId xmlns:a16="http://schemas.microsoft.com/office/drawing/2014/main" id="{00000000-0008-0000-0400-000072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15" name="Text Box 2">
          <a:extLst>
            <a:ext uri="{FF2B5EF4-FFF2-40B4-BE49-F238E27FC236}">
              <a16:creationId xmlns:a16="http://schemas.microsoft.com/office/drawing/2014/main" id="{00000000-0008-0000-0400-000073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16" name="Text Box 1">
          <a:extLst>
            <a:ext uri="{FF2B5EF4-FFF2-40B4-BE49-F238E27FC236}">
              <a16:creationId xmlns:a16="http://schemas.microsoft.com/office/drawing/2014/main" id="{00000000-0008-0000-0400-000074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17" name="Text Box 2">
          <a:extLst>
            <a:ext uri="{FF2B5EF4-FFF2-40B4-BE49-F238E27FC236}">
              <a16:creationId xmlns:a16="http://schemas.microsoft.com/office/drawing/2014/main" id="{00000000-0008-0000-0400-000075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18" name="Text Box 1">
          <a:extLst>
            <a:ext uri="{FF2B5EF4-FFF2-40B4-BE49-F238E27FC236}">
              <a16:creationId xmlns:a16="http://schemas.microsoft.com/office/drawing/2014/main" id="{00000000-0008-0000-0400-000076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19" name="Text Box 2">
          <a:extLst>
            <a:ext uri="{FF2B5EF4-FFF2-40B4-BE49-F238E27FC236}">
              <a16:creationId xmlns:a16="http://schemas.microsoft.com/office/drawing/2014/main" id="{00000000-0008-0000-0400-000077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20" name="Text Box 1">
          <a:extLst>
            <a:ext uri="{FF2B5EF4-FFF2-40B4-BE49-F238E27FC236}">
              <a16:creationId xmlns:a16="http://schemas.microsoft.com/office/drawing/2014/main" id="{00000000-0008-0000-0400-000078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21" name="Text Box 2">
          <a:extLst>
            <a:ext uri="{FF2B5EF4-FFF2-40B4-BE49-F238E27FC236}">
              <a16:creationId xmlns:a16="http://schemas.microsoft.com/office/drawing/2014/main" id="{00000000-0008-0000-0400-000079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22" name="Text Box 1">
          <a:extLst>
            <a:ext uri="{FF2B5EF4-FFF2-40B4-BE49-F238E27FC236}">
              <a16:creationId xmlns:a16="http://schemas.microsoft.com/office/drawing/2014/main" id="{00000000-0008-0000-0400-00007A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23" name="Text Box 2">
          <a:extLst>
            <a:ext uri="{FF2B5EF4-FFF2-40B4-BE49-F238E27FC236}">
              <a16:creationId xmlns:a16="http://schemas.microsoft.com/office/drawing/2014/main" id="{00000000-0008-0000-0400-00007B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24" name="Text Box 1">
          <a:extLst>
            <a:ext uri="{FF2B5EF4-FFF2-40B4-BE49-F238E27FC236}">
              <a16:creationId xmlns:a16="http://schemas.microsoft.com/office/drawing/2014/main" id="{00000000-0008-0000-0400-00007C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25" name="Text Box 2">
          <a:extLst>
            <a:ext uri="{FF2B5EF4-FFF2-40B4-BE49-F238E27FC236}">
              <a16:creationId xmlns:a16="http://schemas.microsoft.com/office/drawing/2014/main" id="{00000000-0008-0000-0400-00007D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26" name="Text Box 1">
          <a:extLst>
            <a:ext uri="{FF2B5EF4-FFF2-40B4-BE49-F238E27FC236}">
              <a16:creationId xmlns:a16="http://schemas.microsoft.com/office/drawing/2014/main" id="{00000000-0008-0000-0400-00007E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27" name="Text Box 2">
          <a:extLst>
            <a:ext uri="{FF2B5EF4-FFF2-40B4-BE49-F238E27FC236}">
              <a16:creationId xmlns:a16="http://schemas.microsoft.com/office/drawing/2014/main" id="{00000000-0008-0000-0400-00007F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28" name="Text Box 1">
          <a:extLst>
            <a:ext uri="{FF2B5EF4-FFF2-40B4-BE49-F238E27FC236}">
              <a16:creationId xmlns:a16="http://schemas.microsoft.com/office/drawing/2014/main" id="{00000000-0008-0000-0400-000080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29" name="Text Box 2">
          <a:extLst>
            <a:ext uri="{FF2B5EF4-FFF2-40B4-BE49-F238E27FC236}">
              <a16:creationId xmlns:a16="http://schemas.microsoft.com/office/drawing/2014/main" id="{00000000-0008-0000-0400-000081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30" name="Text Box 1">
          <a:extLst>
            <a:ext uri="{FF2B5EF4-FFF2-40B4-BE49-F238E27FC236}">
              <a16:creationId xmlns:a16="http://schemas.microsoft.com/office/drawing/2014/main" id="{00000000-0008-0000-0400-000082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31" name="Text Box 2">
          <a:extLst>
            <a:ext uri="{FF2B5EF4-FFF2-40B4-BE49-F238E27FC236}">
              <a16:creationId xmlns:a16="http://schemas.microsoft.com/office/drawing/2014/main" id="{00000000-0008-0000-0400-000083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32" name="Text Box 1">
          <a:extLst>
            <a:ext uri="{FF2B5EF4-FFF2-40B4-BE49-F238E27FC236}">
              <a16:creationId xmlns:a16="http://schemas.microsoft.com/office/drawing/2014/main" id="{00000000-0008-0000-0400-000084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33" name="Text Box 2">
          <a:extLst>
            <a:ext uri="{FF2B5EF4-FFF2-40B4-BE49-F238E27FC236}">
              <a16:creationId xmlns:a16="http://schemas.microsoft.com/office/drawing/2014/main" id="{00000000-0008-0000-0400-000085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34" name="Text Box 1">
          <a:extLst>
            <a:ext uri="{FF2B5EF4-FFF2-40B4-BE49-F238E27FC236}">
              <a16:creationId xmlns:a16="http://schemas.microsoft.com/office/drawing/2014/main" id="{00000000-0008-0000-0400-000086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35" name="Text Box 2">
          <a:extLst>
            <a:ext uri="{FF2B5EF4-FFF2-40B4-BE49-F238E27FC236}">
              <a16:creationId xmlns:a16="http://schemas.microsoft.com/office/drawing/2014/main" id="{00000000-0008-0000-0400-000087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36" name="Text Box 1">
          <a:extLst>
            <a:ext uri="{FF2B5EF4-FFF2-40B4-BE49-F238E27FC236}">
              <a16:creationId xmlns:a16="http://schemas.microsoft.com/office/drawing/2014/main" id="{00000000-0008-0000-0400-000088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37" name="Text Box 2">
          <a:extLst>
            <a:ext uri="{FF2B5EF4-FFF2-40B4-BE49-F238E27FC236}">
              <a16:creationId xmlns:a16="http://schemas.microsoft.com/office/drawing/2014/main" id="{00000000-0008-0000-0400-000089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990600</xdr:colOff>
      <xdr:row>248</xdr:row>
      <xdr:rowOff>0</xdr:rowOff>
    </xdr:to>
    <xdr:sp macro="" textlink="">
      <xdr:nvSpPr>
        <xdr:cNvPr id="138" name="Text Box 1">
          <a:extLst>
            <a:ext uri="{FF2B5EF4-FFF2-40B4-BE49-F238E27FC236}">
              <a16:creationId xmlns:a16="http://schemas.microsoft.com/office/drawing/2014/main" id="{00000000-0008-0000-0400-00008A000000}"/>
            </a:ext>
          </a:extLst>
        </xdr:cNvPr>
        <xdr:cNvSpPr txBox="1">
          <a:spLocks noChangeArrowheads="1"/>
        </xdr:cNvSpPr>
      </xdr:nvSpPr>
      <xdr:spPr bwMode="auto">
        <a:xfrm>
          <a:off x="1274445" y="42931080"/>
          <a:ext cx="104775"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990600</xdr:colOff>
      <xdr:row>248</xdr:row>
      <xdr:rowOff>0</xdr:rowOff>
    </xdr:to>
    <xdr:sp macro="" textlink="">
      <xdr:nvSpPr>
        <xdr:cNvPr id="139" name="Text Box 2">
          <a:extLst>
            <a:ext uri="{FF2B5EF4-FFF2-40B4-BE49-F238E27FC236}">
              <a16:creationId xmlns:a16="http://schemas.microsoft.com/office/drawing/2014/main" id="{00000000-0008-0000-0400-00008B000000}"/>
            </a:ext>
          </a:extLst>
        </xdr:cNvPr>
        <xdr:cNvSpPr txBox="1">
          <a:spLocks noChangeArrowheads="1"/>
        </xdr:cNvSpPr>
      </xdr:nvSpPr>
      <xdr:spPr bwMode="auto">
        <a:xfrm>
          <a:off x="1274445" y="42931080"/>
          <a:ext cx="104775"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990600</xdr:colOff>
      <xdr:row>248</xdr:row>
      <xdr:rowOff>0</xdr:rowOff>
    </xdr:to>
    <xdr:sp macro="" textlink="">
      <xdr:nvSpPr>
        <xdr:cNvPr id="140" name="Text Box 1">
          <a:extLst>
            <a:ext uri="{FF2B5EF4-FFF2-40B4-BE49-F238E27FC236}">
              <a16:creationId xmlns:a16="http://schemas.microsoft.com/office/drawing/2014/main" id="{00000000-0008-0000-0400-00008C000000}"/>
            </a:ext>
          </a:extLst>
        </xdr:cNvPr>
        <xdr:cNvSpPr txBox="1">
          <a:spLocks noChangeArrowheads="1"/>
        </xdr:cNvSpPr>
      </xdr:nvSpPr>
      <xdr:spPr bwMode="auto">
        <a:xfrm>
          <a:off x="1274445" y="42931080"/>
          <a:ext cx="104775"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990600</xdr:colOff>
      <xdr:row>248</xdr:row>
      <xdr:rowOff>0</xdr:rowOff>
    </xdr:to>
    <xdr:sp macro="" textlink="">
      <xdr:nvSpPr>
        <xdr:cNvPr id="141" name="Text Box 2">
          <a:extLst>
            <a:ext uri="{FF2B5EF4-FFF2-40B4-BE49-F238E27FC236}">
              <a16:creationId xmlns:a16="http://schemas.microsoft.com/office/drawing/2014/main" id="{00000000-0008-0000-0400-00008D000000}"/>
            </a:ext>
          </a:extLst>
        </xdr:cNvPr>
        <xdr:cNvSpPr txBox="1">
          <a:spLocks noChangeArrowheads="1"/>
        </xdr:cNvSpPr>
      </xdr:nvSpPr>
      <xdr:spPr bwMode="auto">
        <a:xfrm>
          <a:off x="1274445" y="42931080"/>
          <a:ext cx="104775"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42" name="Text Box 1">
          <a:extLst>
            <a:ext uri="{FF2B5EF4-FFF2-40B4-BE49-F238E27FC236}">
              <a16:creationId xmlns:a16="http://schemas.microsoft.com/office/drawing/2014/main" id="{00000000-0008-0000-0400-00008E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43" name="Text Box 2">
          <a:extLst>
            <a:ext uri="{FF2B5EF4-FFF2-40B4-BE49-F238E27FC236}">
              <a16:creationId xmlns:a16="http://schemas.microsoft.com/office/drawing/2014/main" id="{00000000-0008-0000-0400-00008F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44" name="Text Box 1">
          <a:extLst>
            <a:ext uri="{FF2B5EF4-FFF2-40B4-BE49-F238E27FC236}">
              <a16:creationId xmlns:a16="http://schemas.microsoft.com/office/drawing/2014/main" id="{00000000-0008-0000-0400-000090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45" name="Text Box 2">
          <a:extLst>
            <a:ext uri="{FF2B5EF4-FFF2-40B4-BE49-F238E27FC236}">
              <a16:creationId xmlns:a16="http://schemas.microsoft.com/office/drawing/2014/main" id="{00000000-0008-0000-0400-000091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46" name="Text Box 1">
          <a:extLst>
            <a:ext uri="{FF2B5EF4-FFF2-40B4-BE49-F238E27FC236}">
              <a16:creationId xmlns:a16="http://schemas.microsoft.com/office/drawing/2014/main" id="{00000000-0008-0000-0400-000092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47" name="Text Box 2">
          <a:extLst>
            <a:ext uri="{FF2B5EF4-FFF2-40B4-BE49-F238E27FC236}">
              <a16:creationId xmlns:a16="http://schemas.microsoft.com/office/drawing/2014/main" id="{00000000-0008-0000-0400-000093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48" name="Text Box 1">
          <a:extLst>
            <a:ext uri="{FF2B5EF4-FFF2-40B4-BE49-F238E27FC236}">
              <a16:creationId xmlns:a16="http://schemas.microsoft.com/office/drawing/2014/main" id="{00000000-0008-0000-0400-000094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49" name="Text Box 2">
          <a:extLst>
            <a:ext uri="{FF2B5EF4-FFF2-40B4-BE49-F238E27FC236}">
              <a16:creationId xmlns:a16="http://schemas.microsoft.com/office/drawing/2014/main" id="{00000000-0008-0000-0400-000095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50" name="Text Box 1">
          <a:extLst>
            <a:ext uri="{FF2B5EF4-FFF2-40B4-BE49-F238E27FC236}">
              <a16:creationId xmlns:a16="http://schemas.microsoft.com/office/drawing/2014/main" id="{00000000-0008-0000-0400-000096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51" name="Text Box 2">
          <a:extLst>
            <a:ext uri="{FF2B5EF4-FFF2-40B4-BE49-F238E27FC236}">
              <a16:creationId xmlns:a16="http://schemas.microsoft.com/office/drawing/2014/main" id="{00000000-0008-0000-0400-000097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52" name="Text Box 1">
          <a:extLst>
            <a:ext uri="{FF2B5EF4-FFF2-40B4-BE49-F238E27FC236}">
              <a16:creationId xmlns:a16="http://schemas.microsoft.com/office/drawing/2014/main" id="{00000000-0008-0000-0400-000098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53" name="Text Box 2">
          <a:extLst>
            <a:ext uri="{FF2B5EF4-FFF2-40B4-BE49-F238E27FC236}">
              <a16:creationId xmlns:a16="http://schemas.microsoft.com/office/drawing/2014/main" id="{00000000-0008-0000-0400-000099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54" name="Text Box 1">
          <a:extLst>
            <a:ext uri="{FF2B5EF4-FFF2-40B4-BE49-F238E27FC236}">
              <a16:creationId xmlns:a16="http://schemas.microsoft.com/office/drawing/2014/main" id="{00000000-0008-0000-0400-00009A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55" name="Text Box 2">
          <a:extLst>
            <a:ext uri="{FF2B5EF4-FFF2-40B4-BE49-F238E27FC236}">
              <a16:creationId xmlns:a16="http://schemas.microsoft.com/office/drawing/2014/main" id="{00000000-0008-0000-0400-00009B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56" name="Text Box 1">
          <a:extLst>
            <a:ext uri="{FF2B5EF4-FFF2-40B4-BE49-F238E27FC236}">
              <a16:creationId xmlns:a16="http://schemas.microsoft.com/office/drawing/2014/main" id="{00000000-0008-0000-0400-00009C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57" name="Text Box 2">
          <a:extLst>
            <a:ext uri="{FF2B5EF4-FFF2-40B4-BE49-F238E27FC236}">
              <a16:creationId xmlns:a16="http://schemas.microsoft.com/office/drawing/2014/main" id="{00000000-0008-0000-0400-00009D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58" name="Text Box 1">
          <a:extLst>
            <a:ext uri="{FF2B5EF4-FFF2-40B4-BE49-F238E27FC236}">
              <a16:creationId xmlns:a16="http://schemas.microsoft.com/office/drawing/2014/main" id="{00000000-0008-0000-0400-00009E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59" name="Text Box 2">
          <a:extLst>
            <a:ext uri="{FF2B5EF4-FFF2-40B4-BE49-F238E27FC236}">
              <a16:creationId xmlns:a16="http://schemas.microsoft.com/office/drawing/2014/main" id="{00000000-0008-0000-0400-00009F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60" name="Text Box 1">
          <a:extLst>
            <a:ext uri="{FF2B5EF4-FFF2-40B4-BE49-F238E27FC236}">
              <a16:creationId xmlns:a16="http://schemas.microsoft.com/office/drawing/2014/main" id="{00000000-0008-0000-0400-0000A0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61" name="Text Box 2">
          <a:extLst>
            <a:ext uri="{FF2B5EF4-FFF2-40B4-BE49-F238E27FC236}">
              <a16:creationId xmlns:a16="http://schemas.microsoft.com/office/drawing/2014/main" id="{00000000-0008-0000-0400-0000A1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62" name="Text Box 1">
          <a:extLst>
            <a:ext uri="{FF2B5EF4-FFF2-40B4-BE49-F238E27FC236}">
              <a16:creationId xmlns:a16="http://schemas.microsoft.com/office/drawing/2014/main" id="{00000000-0008-0000-0400-0000A2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63" name="Text Box 2">
          <a:extLst>
            <a:ext uri="{FF2B5EF4-FFF2-40B4-BE49-F238E27FC236}">
              <a16:creationId xmlns:a16="http://schemas.microsoft.com/office/drawing/2014/main" id="{00000000-0008-0000-0400-0000A3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64" name="Text Box 1">
          <a:extLst>
            <a:ext uri="{FF2B5EF4-FFF2-40B4-BE49-F238E27FC236}">
              <a16:creationId xmlns:a16="http://schemas.microsoft.com/office/drawing/2014/main" id="{00000000-0008-0000-0400-0000A4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65" name="Text Box 2">
          <a:extLst>
            <a:ext uri="{FF2B5EF4-FFF2-40B4-BE49-F238E27FC236}">
              <a16:creationId xmlns:a16="http://schemas.microsoft.com/office/drawing/2014/main" id="{00000000-0008-0000-0400-0000A5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66" name="Text Box 1">
          <a:extLst>
            <a:ext uri="{FF2B5EF4-FFF2-40B4-BE49-F238E27FC236}">
              <a16:creationId xmlns:a16="http://schemas.microsoft.com/office/drawing/2014/main" id="{00000000-0008-0000-0400-0000A6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67" name="Text Box 2">
          <a:extLst>
            <a:ext uri="{FF2B5EF4-FFF2-40B4-BE49-F238E27FC236}">
              <a16:creationId xmlns:a16="http://schemas.microsoft.com/office/drawing/2014/main" id="{00000000-0008-0000-0400-0000A7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68" name="Text Box 1">
          <a:extLst>
            <a:ext uri="{FF2B5EF4-FFF2-40B4-BE49-F238E27FC236}">
              <a16:creationId xmlns:a16="http://schemas.microsoft.com/office/drawing/2014/main" id="{00000000-0008-0000-0400-0000A8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69" name="Text Box 2">
          <a:extLst>
            <a:ext uri="{FF2B5EF4-FFF2-40B4-BE49-F238E27FC236}">
              <a16:creationId xmlns:a16="http://schemas.microsoft.com/office/drawing/2014/main" id="{00000000-0008-0000-0400-0000A9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70" name="Text Box 1">
          <a:extLst>
            <a:ext uri="{FF2B5EF4-FFF2-40B4-BE49-F238E27FC236}">
              <a16:creationId xmlns:a16="http://schemas.microsoft.com/office/drawing/2014/main" id="{00000000-0008-0000-0400-0000AA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71" name="Text Box 2">
          <a:extLst>
            <a:ext uri="{FF2B5EF4-FFF2-40B4-BE49-F238E27FC236}">
              <a16:creationId xmlns:a16="http://schemas.microsoft.com/office/drawing/2014/main" id="{00000000-0008-0000-0400-0000AB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72" name="Text Box 1">
          <a:extLst>
            <a:ext uri="{FF2B5EF4-FFF2-40B4-BE49-F238E27FC236}">
              <a16:creationId xmlns:a16="http://schemas.microsoft.com/office/drawing/2014/main" id="{00000000-0008-0000-0400-0000AC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73" name="Text Box 2">
          <a:extLst>
            <a:ext uri="{FF2B5EF4-FFF2-40B4-BE49-F238E27FC236}">
              <a16:creationId xmlns:a16="http://schemas.microsoft.com/office/drawing/2014/main" id="{00000000-0008-0000-0400-0000AD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74" name="Text Box 1">
          <a:extLst>
            <a:ext uri="{FF2B5EF4-FFF2-40B4-BE49-F238E27FC236}">
              <a16:creationId xmlns:a16="http://schemas.microsoft.com/office/drawing/2014/main" id="{00000000-0008-0000-0400-0000AE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75" name="Text Box 2">
          <a:extLst>
            <a:ext uri="{FF2B5EF4-FFF2-40B4-BE49-F238E27FC236}">
              <a16:creationId xmlns:a16="http://schemas.microsoft.com/office/drawing/2014/main" id="{00000000-0008-0000-0400-0000AF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76" name="Text Box 1">
          <a:extLst>
            <a:ext uri="{FF2B5EF4-FFF2-40B4-BE49-F238E27FC236}">
              <a16:creationId xmlns:a16="http://schemas.microsoft.com/office/drawing/2014/main" id="{00000000-0008-0000-0400-0000B0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77" name="Text Box 2">
          <a:extLst>
            <a:ext uri="{FF2B5EF4-FFF2-40B4-BE49-F238E27FC236}">
              <a16:creationId xmlns:a16="http://schemas.microsoft.com/office/drawing/2014/main" id="{00000000-0008-0000-0400-0000B1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78" name="Text Box 1">
          <a:extLst>
            <a:ext uri="{FF2B5EF4-FFF2-40B4-BE49-F238E27FC236}">
              <a16:creationId xmlns:a16="http://schemas.microsoft.com/office/drawing/2014/main" id="{00000000-0008-0000-0400-0000B2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79" name="Text Box 2">
          <a:extLst>
            <a:ext uri="{FF2B5EF4-FFF2-40B4-BE49-F238E27FC236}">
              <a16:creationId xmlns:a16="http://schemas.microsoft.com/office/drawing/2014/main" id="{00000000-0008-0000-0400-0000B3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80" name="Text Box 1">
          <a:extLst>
            <a:ext uri="{FF2B5EF4-FFF2-40B4-BE49-F238E27FC236}">
              <a16:creationId xmlns:a16="http://schemas.microsoft.com/office/drawing/2014/main" id="{00000000-0008-0000-0400-0000B4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81" name="Text Box 2">
          <a:extLst>
            <a:ext uri="{FF2B5EF4-FFF2-40B4-BE49-F238E27FC236}">
              <a16:creationId xmlns:a16="http://schemas.microsoft.com/office/drawing/2014/main" id="{00000000-0008-0000-0400-0000B5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82" name="Text Box 1">
          <a:extLst>
            <a:ext uri="{FF2B5EF4-FFF2-40B4-BE49-F238E27FC236}">
              <a16:creationId xmlns:a16="http://schemas.microsoft.com/office/drawing/2014/main" id="{00000000-0008-0000-0400-0000B6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83" name="Text Box 2">
          <a:extLst>
            <a:ext uri="{FF2B5EF4-FFF2-40B4-BE49-F238E27FC236}">
              <a16:creationId xmlns:a16="http://schemas.microsoft.com/office/drawing/2014/main" id="{00000000-0008-0000-0400-0000B7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84" name="Text Box 1">
          <a:extLst>
            <a:ext uri="{FF2B5EF4-FFF2-40B4-BE49-F238E27FC236}">
              <a16:creationId xmlns:a16="http://schemas.microsoft.com/office/drawing/2014/main" id="{00000000-0008-0000-0400-0000B8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247</xdr:row>
      <xdr:rowOff>0</xdr:rowOff>
    </xdr:from>
    <xdr:to>
      <xdr:col>1</xdr:col>
      <xdr:colOff>882650</xdr:colOff>
      <xdr:row>248</xdr:row>
      <xdr:rowOff>0</xdr:rowOff>
    </xdr:to>
    <xdr:sp macro="" textlink="">
      <xdr:nvSpPr>
        <xdr:cNvPr id="185" name="Text Box 2">
          <a:extLst>
            <a:ext uri="{FF2B5EF4-FFF2-40B4-BE49-F238E27FC236}">
              <a16:creationId xmlns:a16="http://schemas.microsoft.com/office/drawing/2014/main" id="{00000000-0008-0000-0400-0000B9000000}"/>
            </a:ext>
          </a:extLst>
        </xdr:cNvPr>
        <xdr:cNvSpPr txBox="1">
          <a:spLocks noChangeArrowheads="1"/>
        </xdr:cNvSpPr>
      </xdr:nvSpPr>
      <xdr:spPr bwMode="auto">
        <a:xfrm>
          <a:off x="1274445" y="42931080"/>
          <a:ext cx="0" cy="167640"/>
        </a:xfrm>
        <a:prstGeom prst="rect">
          <a:avLst/>
        </a:prstGeom>
        <a:noFill/>
        <a:ln w="9525">
          <a:noFill/>
          <a:miter lim="800000"/>
          <a:headEnd/>
          <a:tailEnd/>
        </a:ln>
      </xdr:spPr>
    </xdr:sp>
    <xdr:clientData/>
  </xdr:twoCellAnchor>
  <xdr:twoCellAnchor editAs="oneCell">
    <xdr:from>
      <xdr:col>1</xdr:col>
      <xdr:colOff>885825</xdr:colOff>
      <xdr:row>153</xdr:row>
      <xdr:rowOff>0</xdr:rowOff>
    </xdr:from>
    <xdr:to>
      <xdr:col>1</xdr:col>
      <xdr:colOff>882650</xdr:colOff>
      <xdr:row>154</xdr:row>
      <xdr:rowOff>0</xdr:rowOff>
    </xdr:to>
    <xdr:sp macro="" textlink="">
      <xdr:nvSpPr>
        <xdr:cNvPr id="186" name="Text Box 1">
          <a:extLst>
            <a:ext uri="{FF2B5EF4-FFF2-40B4-BE49-F238E27FC236}">
              <a16:creationId xmlns:a16="http://schemas.microsoft.com/office/drawing/2014/main" id="{00000000-0008-0000-0400-0000BA000000}"/>
            </a:ext>
          </a:extLst>
        </xdr:cNvPr>
        <xdr:cNvSpPr txBox="1">
          <a:spLocks noChangeArrowheads="1"/>
        </xdr:cNvSpPr>
      </xdr:nvSpPr>
      <xdr:spPr bwMode="auto">
        <a:xfrm>
          <a:off x="1274445" y="27157680"/>
          <a:ext cx="0" cy="167640"/>
        </a:xfrm>
        <a:prstGeom prst="rect">
          <a:avLst/>
        </a:prstGeom>
        <a:noFill/>
        <a:ln w="9525">
          <a:noFill/>
          <a:miter lim="800000"/>
          <a:headEnd/>
          <a:tailEnd/>
        </a:ln>
      </xdr:spPr>
    </xdr:sp>
    <xdr:clientData/>
  </xdr:twoCellAnchor>
  <xdr:twoCellAnchor editAs="oneCell">
    <xdr:from>
      <xdr:col>1</xdr:col>
      <xdr:colOff>885825</xdr:colOff>
      <xdr:row>153</xdr:row>
      <xdr:rowOff>0</xdr:rowOff>
    </xdr:from>
    <xdr:to>
      <xdr:col>1</xdr:col>
      <xdr:colOff>882650</xdr:colOff>
      <xdr:row>154</xdr:row>
      <xdr:rowOff>0</xdr:rowOff>
    </xdr:to>
    <xdr:sp macro="" textlink="">
      <xdr:nvSpPr>
        <xdr:cNvPr id="187" name="Text Box 2">
          <a:extLst>
            <a:ext uri="{FF2B5EF4-FFF2-40B4-BE49-F238E27FC236}">
              <a16:creationId xmlns:a16="http://schemas.microsoft.com/office/drawing/2014/main" id="{00000000-0008-0000-0400-0000BB000000}"/>
            </a:ext>
          </a:extLst>
        </xdr:cNvPr>
        <xdr:cNvSpPr txBox="1">
          <a:spLocks noChangeArrowheads="1"/>
        </xdr:cNvSpPr>
      </xdr:nvSpPr>
      <xdr:spPr bwMode="auto">
        <a:xfrm>
          <a:off x="1274445" y="27157680"/>
          <a:ext cx="0" cy="167640"/>
        </a:xfrm>
        <a:prstGeom prst="rect">
          <a:avLst/>
        </a:prstGeom>
        <a:noFill/>
        <a:ln w="9525">
          <a:noFill/>
          <a:miter lim="800000"/>
          <a:headEnd/>
          <a:tailEnd/>
        </a:ln>
      </xdr:spPr>
    </xdr:sp>
    <xdr:clientData/>
  </xdr:twoCellAnchor>
  <xdr:twoCellAnchor editAs="oneCell">
    <xdr:from>
      <xdr:col>1</xdr:col>
      <xdr:colOff>885825</xdr:colOff>
      <xdr:row>153</xdr:row>
      <xdr:rowOff>0</xdr:rowOff>
    </xdr:from>
    <xdr:to>
      <xdr:col>1</xdr:col>
      <xdr:colOff>882650</xdr:colOff>
      <xdr:row>154</xdr:row>
      <xdr:rowOff>0</xdr:rowOff>
    </xdr:to>
    <xdr:sp macro="" textlink="">
      <xdr:nvSpPr>
        <xdr:cNvPr id="188" name="Text Box 1">
          <a:extLst>
            <a:ext uri="{FF2B5EF4-FFF2-40B4-BE49-F238E27FC236}">
              <a16:creationId xmlns:a16="http://schemas.microsoft.com/office/drawing/2014/main" id="{00000000-0008-0000-0400-0000BC000000}"/>
            </a:ext>
          </a:extLst>
        </xdr:cNvPr>
        <xdr:cNvSpPr txBox="1">
          <a:spLocks noChangeArrowheads="1"/>
        </xdr:cNvSpPr>
      </xdr:nvSpPr>
      <xdr:spPr bwMode="auto">
        <a:xfrm>
          <a:off x="1274445" y="27157680"/>
          <a:ext cx="0" cy="167640"/>
        </a:xfrm>
        <a:prstGeom prst="rect">
          <a:avLst/>
        </a:prstGeom>
        <a:noFill/>
        <a:ln w="9525">
          <a:noFill/>
          <a:miter lim="800000"/>
          <a:headEnd/>
          <a:tailEnd/>
        </a:ln>
      </xdr:spPr>
    </xdr:sp>
    <xdr:clientData/>
  </xdr:twoCellAnchor>
  <xdr:twoCellAnchor editAs="oneCell">
    <xdr:from>
      <xdr:col>1</xdr:col>
      <xdr:colOff>885825</xdr:colOff>
      <xdr:row>153</xdr:row>
      <xdr:rowOff>0</xdr:rowOff>
    </xdr:from>
    <xdr:to>
      <xdr:col>1</xdr:col>
      <xdr:colOff>882650</xdr:colOff>
      <xdr:row>154</xdr:row>
      <xdr:rowOff>0</xdr:rowOff>
    </xdr:to>
    <xdr:sp macro="" textlink="">
      <xdr:nvSpPr>
        <xdr:cNvPr id="189" name="Text Box 2">
          <a:extLst>
            <a:ext uri="{FF2B5EF4-FFF2-40B4-BE49-F238E27FC236}">
              <a16:creationId xmlns:a16="http://schemas.microsoft.com/office/drawing/2014/main" id="{00000000-0008-0000-0400-0000BD000000}"/>
            </a:ext>
          </a:extLst>
        </xdr:cNvPr>
        <xdr:cNvSpPr txBox="1">
          <a:spLocks noChangeArrowheads="1"/>
        </xdr:cNvSpPr>
      </xdr:nvSpPr>
      <xdr:spPr bwMode="auto">
        <a:xfrm>
          <a:off x="1274445" y="27157680"/>
          <a:ext cx="0" cy="167640"/>
        </a:xfrm>
        <a:prstGeom prst="rect">
          <a:avLst/>
        </a:prstGeom>
        <a:noFill/>
        <a:ln w="9525">
          <a:noFill/>
          <a:miter lim="800000"/>
          <a:headEnd/>
          <a:tailEnd/>
        </a:ln>
      </xdr:spPr>
    </xdr:sp>
    <xdr:clientData/>
  </xdr:twoCellAnchor>
  <xdr:twoCellAnchor editAs="oneCell">
    <xdr:from>
      <xdr:col>1</xdr:col>
      <xdr:colOff>885825</xdr:colOff>
      <xdr:row>153</xdr:row>
      <xdr:rowOff>0</xdr:rowOff>
    </xdr:from>
    <xdr:to>
      <xdr:col>1</xdr:col>
      <xdr:colOff>882650</xdr:colOff>
      <xdr:row>154</xdr:row>
      <xdr:rowOff>0</xdr:rowOff>
    </xdr:to>
    <xdr:sp macro="" textlink="">
      <xdr:nvSpPr>
        <xdr:cNvPr id="190" name="Text Box 1">
          <a:extLst>
            <a:ext uri="{FF2B5EF4-FFF2-40B4-BE49-F238E27FC236}">
              <a16:creationId xmlns:a16="http://schemas.microsoft.com/office/drawing/2014/main" id="{00000000-0008-0000-0400-0000BE000000}"/>
            </a:ext>
          </a:extLst>
        </xdr:cNvPr>
        <xdr:cNvSpPr txBox="1">
          <a:spLocks noChangeArrowheads="1"/>
        </xdr:cNvSpPr>
      </xdr:nvSpPr>
      <xdr:spPr bwMode="auto">
        <a:xfrm>
          <a:off x="1274445" y="27157680"/>
          <a:ext cx="0" cy="167640"/>
        </a:xfrm>
        <a:prstGeom prst="rect">
          <a:avLst/>
        </a:prstGeom>
        <a:noFill/>
        <a:ln w="9525">
          <a:noFill/>
          <a:miter lim="800000"/>
          <a:headEnd/>
          <a:tailEnd/>
        </a:ln>
      </xdr:spPr>
    </xdr:sp>
    <xdr:clientData/>
  </xdr:twoCellAnchor>
  <xdr:twoCellAnchor editAs="oneCell">
    <xdr:from>
      <xdr:col>1</xdr:col>
      <xdr:colOff>885825</xdr:colOff>
      <xdr:row>153</xdr:row>
      <xdr:rowOff>0</xdr:rowOff>
    </xdr:from>
    <xdr:to>
      <xdr:col>1</xdr:col>
      <xdr:colOff>882650</xdr:colOff>
      <xdr:row>154</xdr:row>
      <xdr:rowOff>0</xdr:rowOff>
    </xdr:to>
    <xdr:sp macro="" textlink="">
      <xdr:nvSpPr>
        <xdr:cNvPr id="191" name="Text Box 2">
          <a:extLst>
            <a:ext uri="{FF2B5EF4-FFF2-40B4-BE49-F238E27FC236}">
              <a16:creationId xmlns:a16="http://schemas.microsoft.com/office/drawing/2014/main" id="{00000000-0008-0000-0400-0000BF000000}"/>
            </a:ext>
          </a:extLst>
        </xdr:cNvPr>
        <xdr:cNvSpPr txBox="1">
          <a:spLocks noChangeArrowheads="1"/>
        </xdr:cNvSpPr>
      </xdr:nvSpPr>
      <xdr:spPr bwMode="auto">
        <a:xfrm>
          <a:off x="1274445" y="27157680"/>
          <a:ext cx="0" cy="167640"/>
        </a:xfrm>
        <a:prstGeom prst="rect">
          <a:avLst/>
        </a:prstGeom>
        <a:noFill/>
        <a:ln w="9525">
          <a:noFill/>
          <a:miter lim="800000"/>
          <a:headEnd/>
          <a:tailEnd/>
        </a:ln>
      </xdr:spPr>
    </xdr:sp>
    <xdr:clientData/>
  </xdr:twoCellAnchor>
  <xdr:twoCellAnchor editAs="oneCell">
    <xdr:from>
      <xdr:col>1</xdr:col>
      <xdr:colOff>885825</xdr:colOff>
      <xdr:row>153</xdr:row>
      <xdr:rowOff>0</xdr:rowOff>
    </xdr:from>
    <xdr:to>
      <xdr:col>1</xdr:col>
      <xdr:colOff>882650</xdr:colOff>
      <xdr:row>154</xdr:row>
      <xdr:rowOff>0</xdr:rowOff>
    </xdr:to>
    <xdr:sp macro="" textlink="">
      <xdr:nvSpPr>
        <xdr:cNvPr id="192" name="Text Box 1">
          <a:extLst>
            <a:ext uri="{FF2B5EF4-FFF2-40B4-BE49-F238E27FC236}">
              <a16:creationId xmlns:a16="http://schemas.microsoft.com/office/drawing/2014/main" id="{00000000-0008-0000-0400-0000C0000000}"/>
            </a:ext>
          </a:extLst>
        </xdr:cNvPr>
        <xdr:cNvSpPr txBox="1">
          <a:spLocks noChangeArrowheads="1"/>
        </xdr:cNvSpPr>
      </xdr:nvSpPr>
      <xdr:spPr bwMode="auto">
        <a:xfrm>
          <a:off x="1274445" y="27157680"/>
          <a:ext cx="0" cy="167640"/>
        </a:xfrm>
        <a:prstGeom prst="rect">
          <a:avLst/>
        </a:prstGeom>
        <a:noFill/>
        <a:ln w="9525">
          <a:noFill/>
          <a:miter lim="800000"/>
          <a:headEnd/>
          <a:tailEnd/>
        </a:ln>
      </xdr:spPr>
    </xdr:sp>
    <xdr:clientData/>
  </xdr:twoCellAnchor>
  <xdr:twoCellAnchor editAs="oneCell">
    <xdr:from>
      <xdr:col>1</xdr:col>
      <xdr:colOff>885825</xdr:colOff>
      <xdr:row>153</xdr:row>
      <xdr:rowOff>0</xdr:rowOff>
    </xdr:from>
    <xdr:to>
      <xdr:col>1</xdr:col>
      <xdr:colOff>882650</xdr:colOff>
      <xdr:row>154</xdr:row>
      <xdr:rowOff>0</xdr:rowOff>
    </xdr:to>
    <xdr:sp macro="" textlink="">
      <xdr:nvSpPr>
        <xdr:cNvPr id="193" name="Text Box 2">
          <a:extLst>
            <a:ext uri="{FF2B5EF4-FFF2-40B4-BE49-F238E27FC236}">
              <a16:creationId xmlns:a16="http://schemas.microsoft.com/office/drawing/2014/main" id="{00000000-0008-0000-0400-0000C1000000}"/>
            </a:ext>
          </a:extLst>
        </xdr:cNvPr>
        <xdr:cNvSpPr txBox="1">
          <a:spLocks noChangeArrowheads="1"/>
        </xdr:cNvSpPr>
      </xdr:nvSpPr>
      <xdr:spPr bwMode="auto">
        <a:xfrm>
          <a:off x="1274445" y="271576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194" name="Text Box 1">
          <a:extLst>
            <a:ext uri="{FF2B5EF4-FFF2-40B4-BE49-F238E27FC236}">
              <a16:creationId xmlns:a16="http://schemas.microsoft.com/office/drawing/2014/main" id="{00000000-0008-0000-0400-0000C200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195" name="Text Box 2">
          <a:extLst>
            <a:ext uri="{FF2B5EF4-FFF2-40B4-BE49-F238E27FC236}">
              <a16:creationId xmlns:a16="http://schemas.microsoft.com/office/drawing/2014/main" id="{00000000-0008-0000-0400-0000C300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196" name="Text Box 1">
          <a:extLst>
            <a:ext uri="{FF2B5EF4-FFF2-40B4-BE49-F238E27FC236}">
              <a16:creationId xmlns:a16="http://schemas.microsoft.com/office/drawing/2014/main" id="{00000000-0008-0000-0400-0000C400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197" name="Text Box 2">
          <a:extLst>
            <a:ext uri="{FF2B5EF4-FFF2-40B4-BE49-F238E27FC236}">
              <a16:creationId xmlns:a16="http://schemas.microsoft.com/office/drawing/2014/main" id="{00000000-0008-0000-0400-0000C500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198" name="Text Box 1">
          <a:extLst>
            <a:ext uri="{FF2B5EF4-FFF2-40B4-BE49-F238E27FC236}">
              <a16:creationId xmlns:a16="http://schemas.microsoft.com/office/drawing/2014/main" id="{00000000-0008-0000-0400-0000C600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199" name="Text Box 2">
          <a:extLst>
            <a:ext uri="{FF2B5EF4-FFF2-40B4-BE49-F238E27FC236}">
              <a16:creationId xmlns:a16="http://schemas.microsoft.com/office/drawing/2014/main" id="{00000000-0008-0000-0400-0000C700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200" name="Text Box 1">
          <a:extLst>
            <a:ext uri="{FF2B5EF4-FFF2-40B4-BE49-F238E27FC236}">
              <a16:creationId xmlns:a16="http://schemas.microsoft.com/office/drawing/2014/main" id="{00000000-0008-0000-0400-0000C800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201" name="Text Box 2">
          <a:extLst>
            <a:ext uri="{FF2B5EF4-FFF2-40B4-BE49-F238E27FC236}">
              <a16:creationId xmlns:a16="http://schemas.microsoft.com/office/drawing/2014/main" id="{00000000-0008-0000-0400-0000C900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189</xdr:row>
      <xdr:rowOff>0</xdr:rowOff>
    </xdr:from>
    <xdr:to>
      <xdr:col>1</xdr:col>
      <xdr:colOff>882650</xdr:colOff>
      <xdr:row>190</xdr:row>
      <xdr:rowOff>0</xdr:rowOff>
    </xdr:to>
    <xdr:sp macro="" textlink="">
      <xdr:nvSpPr>
        <xdr:cNvPr id="202" name="Text Box 1">
          <a:extLst>
            <a:ext uri="{FF2B5EF4-FFF2-40B4-BE49-F238E27FC236}">
              <a16:creationId xmlns:a16="http://schemas.microsoft.com/office/drawing/2014/main" id="{00000000-0008-0000-0400-0000CA000000}"/>
            </a:ext>
          </a:extLst>
        </xdr:cNvPr>
        <xdr:cNvSpPr txBox="1">
          <a:spLocks noChangeArrowheads="1"/>
        </xdr:cNvSpPr>
      </xdr:nvSpPr>
      <xdr:spPr bwMode="auto">
        <a:xfrm>
          <a:off x="1274445" y="33207960"/>
          <a:ext cx="0" cy="167640"/>
        </a:xfrm>
        <a:prstGeom prst="rect">
          <a:avLst/>
        </a:prstGeom>
        <a:noFill/>
        <a:ln w="9525">
          <a:noFill/>
          <a:miter lim="800000"/>
          <a:headEnd/>
          <a:tailEnd/>
        </a:ln>
      </xdr:spPr>
    </xdr:sp>
    <xdr:clientData/>
  </xdr:twoCellAnchor>
  <xdr:twoCellAnchor editAs="oneCell">
    <xdr:from>
      <xdr:col>1</xdr:col>
      <xdr:colOff>885825</xdr:colOff>
      <xdr:row>189</xdr:row>
      <xdr:rowOff>0</xdr:rowOff>
    </xdr:from>
    <xdr:to>
      <xdr:col>1</xdr:col>
      <xdr:colOff>882650</xdr:colOff>
      <xdr:row>190</xdr:row>
      <xdr:rowOff>0</xdr:rowOff>
    </xdr:to>
    <xdr:sp macro="" textlink="">
      <xdr:nvSpPr>
        <xdr:cNvPr id="203" name="Text Box 2">
          <a:extLst>
            <a:ext uri="{FF2B5EF4-FFF2-40B4-BE49-F238E27FC236}">
              <a16:creationId xmlns:a16="http://schemas.microsoft.com/office/drawing/2014/main" id="{00000000-0008-0000-0400-0000CB000000}"/>
            </a:ext>
          </a:extLst>
        </xdr:cNvPr>
        <xdr:cNvSpPr txBox="1">
          <a:spLocks noChangeArrowheads="1"/>
        </xdr:cNvSpPr>
      </xdr:nvSpPr>
      <xdr:spPr bwMode="auto">
        <a:xfrm>
          <a:off x="1274445" y="33207960"/>
          <a:ext cx="0" cy="167640"/>
        </a:xfrm>
        <a:prstGeom prst="rect">
          <a:avLst/>
        </a:prstGeom>
        <a:noFill/>
        <a:ln w="9525">
          <a:noFill/>
          <a:miter lim="800000"/>
          <a:headEnd/>
          <a:tailEnd/>
        </a:ln>
      </xdr:spPr>
    </xdr:sp>
    <xdr:clientData/>
  </xdr:twoCellAnchor>
  <xdr:twoCellAnchor editAs="oneCell">
    <xdr:from>
      <xdr:col>1</xdr:col>
      <xdr:colOff>885825</xdr:colOff>
      <xdr:row>189</xdr:row>
      <xdr:rowOff>0</xdr:rowOff>
    </xdr:from>
    <xdr:to>
      <xdr:col>1</xdr:col>
      <xdr:colOff>882650</xdr:colOff>
      <xdr:row>190</xdr:row>
      <xdr:rowOff>0</xdr:rowOff>
    </xdr:to>
    <xdr:sp macro="" textlink="">
      <xdr:nvSpPr>
        <xdr:cNvPr id="204" name="Text Box 1">
          <a:extLst>
            <a:ext uri="{FF2B5EF4-FFF2-40B4-BE49-F238E27FC236}">
              <a16:creationId xmlns:a16="http://schemas.microsoft.com/office/drawing/2014/main" id="{00000000-0008-0000-0400-0000CC000000}"/>
            </a:ext>
          </a:extLst>
        </xdr:cNvPr>
        <xdr:cNvSpPr txBox="1">
          <a:spLocks noChangeArrowheads="1"/>
        </xdr:cNvSpPr>
      </xdr:nvSpPr>
      <xdr:spPr bwMode="auto">
        <a:xfrm>
          <a:off x="1274445" y="33207960"/>
          <a:ext cx="0" cy="167640"/>
        </a:xfrm>
        <a:prstGeom prst="rect">
          <a:avLst/>
        </a:prstGeom>
        <a:noFill/>
        <a:ln w="9525">
          <a:noFill/>
          <a:miter lim="800000"/>
          <a:headEnd/>
          <a:tailEnd/>
        </a:ln>
      </xdr:spPr>
    </xdr:sp>
    <xdr:clientData/>
  </xdr:twoCellAnchor>
  <xdr:twoCellAnchor editAs="oneCell">
    <xdr:from>
      <xdr:col>1</xdr:col>
      <xdr:colOff>885825</xdr:colOff>
      <xdr:row>189</xdr:row>
      <xdr:rowOff>0</xdr:rowOff>
    </xdr:from>
    <xdr:to>
      <xdr:col>1</xdr:col>
      <xdr:colOff>882650</xdr:colOff>
      <xdr:row>190</xdr:row>
      <xdr:rowOff>0</xdr:rowOff>
    </xdr:to>
    <xdr:sp macro="" textlink="">
      <xdr:nvSpPr>
        <xdr:cNvPr id="205" name="Text Box 2">
          <a:extLst>
            <a:ext uri="{FF2B5EF4-FFF2-40B4-BE49-F238E27FC236}">
              <a16:creationId xmlns:a16="http://schemas.microsoft.com/office/drawing/2014/main" id="{00000000-0008-0000-0400-0000CD000000}"/>
            </a:ext>
          </a:extLst>
        </xdr:cNvPr>
        <xdr:cNvSpPr txBox="1">
          <a:spLocks noChangeArrowheads="1"/>
        </xdr:cNvSpPr>
      </xdr:nvSpPr>
      <xdr:spPr bwMode="auto">
        <a:xfrm>
          <a:off x="1274445" y="33207960"/>
          <a:ext cx="0" cy="167640"/>
        </a:xfrm>
        <a:prstGeom prst="rect">
          <a:avLst/>
        </a:prstGeom>
        <a:noFill/>
        <a:ln w="9525">
          <a:noFill/>
          <a:miter lim="800000"/>
          <a:headEnd/>
          <a:tailEnd/>
        </a:ln>
      </xdr:spPr>
    </xdr:sp>
    <xdr:clientData/>
  </xdr:twoCellAnchor>
  <xdr:twoCellAnchor editAs="oneCell">
    <xdr:from>
      <xdr:col>1</xdr:col>
      <xdr:colOff>885825</xdr:colOff>
      <xdr:row>189</xdr:row>
      <xdr:rowOff>0</xdr:rowOff>
    </xdr:from>
    <xdr:to>
      <xdr:col>1</xdr:col>
      <xdr:colOff>882650</xdr:colOff>
      <xdr:row>190</xdr:row>
      <xdr:rowOff>0</xdr:rowOff>
    </xdr:to>
    <xdr:sp macro="" textlink="">
      <xdr:nvSpPr>
        <xdr:cNvPr id="206" name="Text Box 1">
          <a:extLst>
            <a:ext uri="{FF2B5EF4-FFF2-40B4-BE49-F238E27FC236}">
              <a16:creationId xmlns:a16="http://schemas.microsoft.com/office/drawing/2014/main" id="{00000000-0008-0000-0400-0000CE000000}"/>
            </a:ext>
          </a:extLst>
        </xdr:cNvPr>
        <xdr:cNvSpPr txBox="1">
          <a:spLocks noChangeArrowheads="1"/>
        </xdr:cNvSpPr>
      </xdr:nvSpPr>
      <xdr:spPr bwMode="auto">
        <a:xfrm>
          <a:off x="1274445" y="33207960"/>
          <a:ext cx="0" cy="167640"/>
        </a:xfrm>
        <a:prstGeom prst="rect">
          <a:avLst/>
        </a:prstGeom>
        <a:noFill/>
        <a:ln w="9525">
          <a:noFill/>
          <a:miter lim="800000"/>
          <a:headEnd/>
          <a:tailEnd/>
        </a:ln>
      </xdr:spPr>
    </xdr:sp>
    <xdr:clientData/>
  </xdr:twoCellAnchor>
  <xdr:twoCellAnchor editAs="oneCell">
    <xdr:from>
      <xdr:col>1</xdr:col>
      <xdr:colOff>885825</xdr:colOff>
      <xdr:row>189</xdr:row>
      <xdr:rowOff>0</xdr:rowOff>
    </xdr:from>
    <xdr:to>
      <xdr:col>1</xdr:col>
      <xdr:colOff>882650</xdr:colOff>
      <xdr:row>190</xdr:row>
      <xdr:rowOff>0</xdr:rowOff>
    </xdr:to>
    <xdr:sp macro="" textlink="">
      <xdr:nvSpPr>
        <xdr:cNvPr id="207" name="Text Box 2">
          <a:extLst>
            <a:ext uri="{FF2B5EF4-FFF2-40B4-BE49-F238E27FC236}">
              <a16:creationId xmlns:a16="http://schemas.microsoft.com/office/drawing/2014/main" id="{00000000-0008-0000-0400-0000CF000000}"/>
            </a:ext>
          </a:extLst>
        </xdr:cNvPr>
        <xdr:cNvSpPr txBox="1">
          <a:spLocks noChangeArrowheads="1"/>
        </xdr:cNvSpPr>
      </xdr:nvSpPr>
      <xdr:spPr bwMode="auto">
        <a:xfrm>
          <a:off x="1274445" y="33207960"/>
          <a:ext cx="0" cy="167640"/>
        </a:xfrm>
        <a:prstGeom prst="rect">
          <a:avLst/>
        </a:prstGeom>
        <a:noFill/>
        <a:ln w="9525">
          <a:noFill/>
          <a:miter lim="800000"/>
          <a:headEnd/>
          <a:tailEnd/>
        </a:ln>
      </xdr:spPr>
    </xdr:sp>
    <xdr:clientData/>
  </xdr:twoCellAnchor>
  <xdr:twoCellAnchor editAs="oneCell">
    <xdr:from>
      <xdr:col>1</xdr:col>
      <xdr:colOff>885825</xdr:colOff>
      <xdr:row>189</xdr:row>
      <xdr:rowOff>0</xdr:rowOff>
    </xdr:from>
    <xdr:to>
      <xdr:col>1</xdr:col>
      <xdr:colOff>882650</xdr:colOff>
      <xdr:row>190</xdr:row>
      <xdr:rowOff>0</xdr:rowOff>
    </xdr:to>
    <xdr:sp macro="" textlink="">
      <xdr:nvSpPr>
        <xdr:cNvPr id="208" name="Text Box 1">
          <a:extLst>
            <a:ext uri="{FF2B5EF4-FFF2-40B4-BE49-F238E27FC236}">
              <a16:creationId xmlns:a16="http://schemas.microsoft.com/office/drawing/2014/main" id="{00000000-0008-0000-0400-0000D0000000}"/>
            </a:ext>
          </a:extLst>
        </xdr:cNvPr>
        <xdr:cNvSpPr txBox="1">
          <a:spLocks noChangeArrowheads="1"/>
        </xdr:cNvSpPr>
      </xdr:nvSpPr>
      <xdr:spPr bwMode="auto">
        <a:xfrm>
          <a:off x="1274445" y="33207960"/>
          <a:ext cx="0" cy="167640"/>
        </a:xfrm>
        <a:prstGeom prst="rect">
          <a:avLst/>
        </a:prstGeom>
        <a:noFill/>
        <a:ln w="9525">
          <a:noFill/>
          <a:miter lim="800000"/>
          <a:headEnd/>
          <a:tailEnd/>
        </a:ln>
      </xdr:spPr>
    </xdr:sp>
    <xdr:clientData/>
  </xdr:twoCellAnchor>
  <xdr:twoCellAnchor editAs="oneCell">
    <xdr:from>
      <xdr:col>1</xdr:col>
      <xdr:colOff>885825</xdr:colOff>
      <xdr:row>189</xdr:row>
      <xdr:rowOff>0</xdr:rowOff>
    </xdr:from>
    <xdr:to>
      <xdr:col>1</xdr:col>
      <xdr:colOff>882650</xdr:colOff>
      <xdr:row>190</xdr:row>
      <xdr:rowOff>0</xdr:rowOff>
    </xdr:to>
    <xdr:sp macro="" textlink="">
      <xdr:nvSpPr>
        <xdr:cNvPr id="209" name="Text Box 2">
          <a:extLst>
            <a:ext uri="{FF2B5EF4-FFF2-40B4-BE49-F238E27FC236}">
              <a16:creationId xmlns:a16="http://schemas.microsoft.com/office/drawing/2014/main" id="{00000000-0008-0000-0400-0000D1000000}"/>
            </a:ext>
          </a:extLst>
        </xdr:cNvPr>
        <xdr:cNvSpPr txBox="1">
          <a:spLocks noChangeArrowheads="1"/>
        </xdr:cNvSpPr>
      </xdr:nvSpPr>
      <xdr:spPr bwMode="auto">
        <a:xfrm>
          <a:off x="1274445" y="3320796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10" name="Text Box 1">
          <a:extLst>
            <a:ext uri="{FF2B5EF4-FFF2-40B4-BE49-F238E27FC236}">
              <a16:creationId xmlns:a16="http://schemas.microsoft.com/office/drawing/2014/main" id="{00000000-0008-0000-0400-0000D2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11" name="Text Box 2">
          <a:extLst>
            <a:ext uri="{FF2B5EF4-FFF2-40B4-BE49-F238E27FC236}">
              <a16:creationId xmlns:a16="http://schemas.microsoft.com/office/drawing/2014/main" id="{00000000-0008-0000-0400-0000D3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12" name="Text Box 1">
          <a:extLst>
            <a:ext uri="{FF2B5EF4-FFF2-40B4-BE49-F238E27FC236}">
              <a16:creationId xmlns:a16="http://schemas.microsoft.com/office/drawing/2014/main" id="{00000000-0008-0000-0400-0000D4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13" name="Text Box 2">
          <a:extLst>
            <a:ext uri="{FF2B5EF4-FFF2-40B4-BE49-F238E27FC236}">
              <a16:creationId xmlns:a16="http://schemas.microsoft.com/office/drawing/2014/main" id="{00000000-0008-0000-0400-0000D5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14" name="Text Box 1">
          <a:extLst>
            <a:ext uri="{FF2B5EF4-FFF2-40B4-BE49-F238E27FC236}">
              <a16:creationId xmlns:a16="http://schemas.microsoft.com/office/drawing/2014/main" id="{00000000-0008-0000-0400-0000D6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15" name="Text Box 2">
          <a:extLst>
            <a:ext uri="{FF2B5EF4-FFF2-40B4-BE49-F238E27FC236}">
              <a16:creationId xmlns:a16="http://schemas.microsoft.com/office/drawing/2014/main" id="{00000000-0008-0000-0400-0000D7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16" name="Text Box 1">
          <a:extLst>
            <a:ext uri="{FF2B5EF4-FFF2-40B4-BE49-F238E27FC236}">
              <a16:creationId xmlns:a16="http://schemas.microsoft.com/office/drawing/2014/main" id="{00000000-0008-0000-0400-0000D8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17" name="Text Box 2">
          <a:extLst>
            <a:ext uri="{FF2B5EF4-FFF2-40B4-BE49-F238E27FC236}">
              <a16:creationId xmlns:a16="http://schemas.microsoft.com/office/drawing/2014/main" id="{00000000-0008-0000-0400-0000D9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18" name="Text Box 1">
          <a:extLst>
            <a:ext uri="{FF2B5EF4-FFF2-40B4-BE49-F238E27FC236}">
              <a16:creationId xmlns:a16="http://schemas.microsoft.com/office/drawing/2014/main" id="{00000000-0008-0000-0400-0000DA00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19" name="Text Box 2">
          <a:extLst>
            <a:ext uri="{FF2B5EF4-FFF2-40B4-BE49-F238E27FC236}">
              <a16:creationId xmlns:a16="http://schemas.microsoft.com/office/drawing/2014/main" id="{00000000-0008-0000-0400-0000DB00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20" name="Text Box 1">
          <a:extLst>
            <a:ext uri="{FF2B5EF4-FFF2-40B4-BE49-F238E27FC236}">
              <a16:creationId xmlns:a16="http://schemas.microsoft.com/office/drawing/2014/main" id="{00000000-0008-0000-0400-0000DC00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21" name="Text Box 2">
          <a:extLst>
            <a:ext uri="{FF2B5EF4-FFF2-40B4-BE49-F238E27FC236}">
              <a16:creationId xmlns:a16="http://schemas.microsoft.com/office/drawing/2014/main" id="{00000000-0008-0000-0400-0000DD00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22" name="Text Box 1">
          <a:extLst>
            <a:ext uri="{FF2B5EF4-FFF2-40B4-BE49-F238E27FC236}">
              <a16:creationId xmlns:a16="http://schemas.microsoft.com/office/drawing/2014/main" id="{00000000-0008-0000-0400-0000DE00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23" name="Text Box 2">
          <a:extLst>
            <a:ext uri="{FF2B5EF4-FFF2-40B4-BE49-F238E27FC236}">
              <a16:creationId xmlns:a16="http://schemas.microsoft.com/office/drawing/2014/main" id="{00000000-0008-0000-0400-0000DF00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24" name="Text Box 1">
          <a:extLst>
            <a:ext uri="{FF2B5EF4-FFF2-40B4-BE49-F238E27FC236}">
              <a16:creationId xmlns:a16="http://schemas.microsoft.com/office/drawing/2014/main" id="{00000000-0008-0000-0400-0000E000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25" name="Text Box 2">
          <a:extLst>
            <a:ext uri="{FF2B5EF4-FFF2-40B4-BE49-F238E27FC236}">
              <a16:creationId xmlns:a16="http://schemas.microsoft.com/office/drawing/2014/main" id="{00000000-0008-0000-0400-0000E100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190</xdr:row>
      <xdr:rowOff>0</xdr:rowOff>
    </xdr:from>
    <xdr:to>
      <xdr:col>1</xdr:col>
      <xdr:colOff>882650</xdr:colOff>
      <xdr:row>191</xdr:row>
      <xdr:rowOff>0</xdr:rowOff>
    </xdr:to>
    <xdr:sp macro="" textlink="">
      <xdr:nvSpPr>
        <xdr:cNvPr id="226" name="Text Box 1">
          <a:extLst>
            <a:ext uri="{FF2B5EF4-FFF2-40B4-BE49-F238E27FC236}">
              <a16:creationId xmlns:a16="http://schemas.microsoft.com/office/drawing/2014/main" id="{00000000-0008-0000-0400-0000E2000000}"/>
            </a:ext>
          </a:extLst>
        </xdr:cNvPr>
        <xdr:cNvSpPr txBox="1">
          <a:spLocks noChangeArrowheads="1"/>
        </xdr:cNvSpPr>
      </xdr:nvSpPr>
      <xdr:spPr bwMode="auto">
        <a:xfrm>
          <a:off x="1274445" y="33375600"/>
          <a:ext cx="0" cy="167640"/>
        </a:xfrm>
        <a:prstGeom prst="rect">
          <a:avLst/>
        </a:prstGeom>
        <a:noFill/>
        <a:ln w="9525">
          <a:noFill/>
          <a:miter lim="800000"/>
          <a:headEnd/>
          <a:tailEnd/>
        </a:ln>
      </xdr:spPr>
    </xdr:sp>
    <xdr:clientData/>
  </xdr:twoCellAnchor>
  <xdr:twoCellAnchor editAs="oneCell">
    <xdr:from>
      <xdr:col>1</xdr:col>
      <xdr:colOff>885825</xdr:colOff>
      <xdr:row>190</xdr:row>
      <xdr:rowOff>0</xdr:rowOff>
    </xdr:from>
    <xdr:to>
      <xdr:col>1</xdr:col>
      <xdr:colOff>882650</xdr:colOff>
      <xdr:row>191</xdr:row>
      <xdr:rowOff>0</xdr:rowOff>
    </xdr:to>
    <xdr:sp macro="" textlink="">
      <xdr:nvSpPr>
        <xdr:cNvPr id="227" name="Text Box 2">
          <a:extLst>
            <a:ext uri="{FF2B5EF4-FFF2-40B4-BE49-F238E27FC236}">
              <a16:creationId xmlns:a16="http://schemas.microsoft.com/office/drawing/2014/main" id="{00000000-0008-0000-0400-0000E3000000}"/>
            </a:ext>
          </a:extLst>
        </xdr:cNvPr>
        <xdr:cNvSpPr txBox="1">
          <a:spLocks noChangeArrowheads="1"/>
        </xdr:cNvSpPr>
      </xdr:nvSpPr>
      <xdr:spPr bwMode="auto">
        <a:xfrm>
          <a:off x="1274445" y="33375600"/>
          <a:ext cx="0" cy="167640"/>
        </a:xfrm>
        <a:prstGeom prst="rect">
          <a:avLst/>
        </a:prstGeom>
        <a:noFill/>
        <a:ln w="9525">
          <a:noFill/>
          <a:miter lim="800000"/>
          <a:headEnd/>
          <a:tailEnd/>
        </a:ln>
      </xdr:spPr>
    </xdr:sp>
    <xdr:clientData/>
  </xdr:twoCellAnchor>
  <xdr:twoCellAnchor editAs="oneCell">
    <xdr:from>
      <xdr:col>1</xdr:col>
      <xdr:colOff>885825</xdr:colOff>
      <xdr:row>190</xdr:row>
      <xdr:rowOff>0</xdr:rowOff>
    </xdr:from>
    <xdr:to>
      <xdr:col>1</xdr:col>
      <xdr:colOff>882650</xdr:colOff>
      <xdr:row>191</xdr:row>
      <xdr:rowOff>0</xdr:rowOff>
    </xdr:to>
    <xdr:sp macro="" textlink="">
      <xdr:nvSpPr>
        <xdr:cNvPr id="228" name="Text Box 1">
          <a:extLst>
            <a:ext uri="{FF2B5EF4-FFF2-40B4-BE49-F238E27FC236}">
              <a16:creationId xmlns:a16="http://schemas.microsoft.com/office/drawing/2014/main" id="{00000000-0008-0000-0400-0000E4000000}"/>
            </a:ext>
          </a:extLst>
        </xdr:cNvPr>
        <xdr:cNvSpPr txBox="1">
          <a:spLocks noChangeArrowheads="1"/>
        </xdr:cNvSpPr>
      </xdr:nvSpPr>
      <xdr:spPr bwMode="auto">
        <a:xfrm>
          <a:off x="1274445" y="33375600"/>
          <a:ext cx="0" cy="167640"/>
        </a:xfrm>
        <a:prstGeom prst="rect">
          <a:avLst/>
        </a:prstGeom>
        <a:noFill/>
        <a:ln w="9525">
          <a:noFill/>
          <a:miter lim="800000"/>
          <a:headEnd/>
          <a:tailEnd/>
        </a:ln>
      </xdr:spPr>
    </xdr:sp>
    <xdr:clientData/>
  </xdr:twoCellAnchor>
  <xdr:twoCellAnchor editAs="oneCell">
    <xdr:from>
      <xdr:col>1</xdr:col>
      <xdr:colOff>885825</xdr:colOff>
      <xdr:row>190</xdr:row>
      <xdr:rowOff>0</xdr:rowOff>
    </xdr:from>
    <xdr:to>
      <xdr:col>1</xdr:col>
      <xdr:colOff>882650</xdr:colOff>
      <xdr:row>191</xdr:row>
      <xdr:rowOff>0</xdr:rowOff>
    </xdr:to>
    <xdr:sp macro="" textlink="">
      <xdr:nvSpPr>
        <xdr:cNvPr id="229" name="Text Box 2">
          <a:extLst>
            <a:ext uri="{FF2B5EF4-FFF2-40B4-BE49-F238E27FC236}">
              <a16:creationId xmlns:a16="http://schemas.microsoft.com/office/drawing/2014/main" id="{00000000-0008-0000-0400-0000E5000000}"/>
            </a:ext>
          </a:extLst>
        </xdr:cNvPr>
        <xdr:cNvSpPr txBox="1">
          <a:spLocks noChangeArrowheads="1"/>
        </xdr:cNvSpPr>
      </xdr:nvSpPr>
      <xdr:spPr bwMode="auto">
        <a:xfrm>
          <a:off x="1274445" y="33375600"/>
          <a:ext cx="0" cy="167640"/>
        </a:xfrm>
        <a:prstGeom prst="rect">
          <a:avLst/>
        </a:prstGeom>
        <a:noFill/>
        <a:ln w="9525">
          <a:noFill/>
          <a:miter lim="800000"/>
          <a:headEnd/>
          <a:tailEnd/>
        </a:ln>
      </xdr:spPr>
    </xdr:sp>
    <xdr:clientData/>
  </xdr:twoCellAnchor>
  <xdr:twoCellAnchor editAs="oneCell">
    <xdr:from>
      <xdr:col>1</xdr:col>
      <xdr:colOff>885825</xdr:colOff>
      <xdr:row>190</xdr:row>
      <xdr:rowOff>0</xdr:rowOff>
    </xdr:from>
    <xdr:to>
      <xdr:col>1</xdr:col>
      <xdr:colOff>882650</xdr:colOff>
      <xdr:row>191</xdr:row>
      <xdr:rowOff>0</xdr:rowOff>
    </xdr:to>
    <xdr:sp macro="" textlink="">
      <xdr:nvSpPr>
        <xdr:cNvPr id="230" name="Text Box 1">
          <a:extLst>
            <a:ext uri="{FF2B5EF4-FFF2-40B4-BE49-F238E27FC236}">
              <a16:creationId xmlns:a16="http://schemas.microsoft.com/office/drawing/2014/main" id="{00000000-0008-0000-0400-0000E6000000}"/>
            </a:ext>
          </a:extLst>
        </xdr:cNvPr>
        <xdr:cNvSpPr txBox="1">
          <a:spLocks noChangeArrowheads="1"/>
        </xdr:cNvSpPr>
      </xdr:nvSpPr>
      <xdr:spPr bwMode="auto">
        <a:xfrm>
          <a:off x="1274445" y="33375600"/>
          <a:ext cx="0" cy="167640"/>
        </a:xfrm>
        <a:prstGeom prst="rect">
          <a:avLst/>
        </a:prstGeom>
        <a:noFill/>
        <a:ln w="9525">
          <a:noFill/>
          <a:miter lim="800000"/>
          <a:headEnd/>
          <a:tailEnd/>
        </a:ln>
      </xdr:spPr>
    </xdr:sp>
    <xdr:clientData/>
  </xdr:twoCellAnchor>
  <xdr:twoCellAnchor editAs="oneCell">
    <xdr:from>
      <xdr:col>1</xdr:col>
      <xdr:colOff>885825</xdr:colOff>
      <xdr:row>190</xdr:row>
      <xdr:rowOff>0</xdr:rowOff>
    </xdr:from>
    <xdr:to>
      <xdr:col>1</xdr:col>
      <xdr:colOff>882650</xdr:colOff>
      <xdr:row>191</xdr:row>
      <xdr:rowOff>0</xdr:rowOff>
    </xdr:to>
    <xdr:sp macro="" textlink="">
      <xdr:nvSpPr>
        <xdr:cNvPr id="231" name="Text Box 2">
          <a:extLst>
            <a:ext uri="{FF2B5EF4-FFF2-40B4-BE49-F238E27FC236}">
              <a16:creationId xmlns:a16="http://schemas.microsoft.com/office/drawing/2014/main" id="{00000000-0008-0000-0400-0000E7000000}"/>
            </a:ext>
          </a:extLst>
        </xdr:cNvPr>
        <xdr:cNvSpPr txBox="1">
          <a:spLocks noChangeArrowheads="1"/>
        </xdr:cNvSpPr>
      </xdr:nvSpPr>
      <xdr:spPr bwMode="auto">
        <a:xfrm>
          <a:off x="1274445" y="33375600"/>
          <a:ext cx="0" cy="167640"/>
        </a:xfrm>
        <a:prstGeom prst="rect">
          <a:avLst/>
        </a:prstGeom>
        <a:noFill/>
        <a:ln w="9525">
          <a:noFill/>
          <a:miter lim="800000"/>
          <a:headEnd/>
          <a:tailEnd/>
        </a:ln>
      </xdr:spPr>
    </xdr:sp>
    <xdr:clientData/>
  </xdr:twoCellAnchor>
  <xdr:twoCellAnchor editAs="oneCell">
    <xdr:from>
      <xdr:col>1</xdr:col>
      <xdr:colOff>885825</xdr:colOff>
      <xdr:row>190</xdr:row>
      <xdr:rowOff>0</xdr:rowOff>
    </xdr:from>
    <xdr:to>
      <xdr:col>1</xdr:col>
      <xdr:colOff>882650</xdr:colOff>
      <xdr:row>191</xdr:row>
      <xdr:rowOff>0</xdr:rowOff>
    </xdr:to>
    <xdr:sp macro="" textlink="">
      <xdr:nvSpPr>
        <xdr:cNvPr id="232" name="Text Box 1">
          <a:extLst>
            <a:ext uri="{FF2B5EF4-FFF2-40B4-BE49-F238E27FC236}">
              <a16:creationId xmlns:a16="http://schemas.microsoft.com/office/drawing/2014/main" id="{00000000-0008-0000-0400-0000E8000000}"/>
            </a:ext>
          </a:extLst>
        </xdr:cNvPr>
        <xdr:cNvSpPr txBox="1">
          <a:spLocks noChangeArrowheads="1"/>
        </xdr:cNvSpPr>
      </xdr:nvSpPr>
      <xdr:spPr bwMode="auto">
        <a:xfrm>
          <a:off x="1274445" y="33375600"/>
          <a:ext cx="0" cy="167640"/>
        </a:xfrm>
        <a:prstGeom prst="rect">
          <a:avLst/>
        </a:prstGeom>
        <a:noFill/>
        <a:ln w="9525">
          <a:noFill/>
          <a:miter lim="800000"/>
          <a:headEnd/>
          <a:tailEnd/>
        </a:ln>
      </xdr:spPr>
    </xdr:sp>
    <xdr:clientData/>
  </xdr:twoCellAnchor>
  <xdr:twoCellAnchor editAs="oneCell">
    <xdr:from>
      <xdr:col>1</xdr:col>
      <xdr:colOff>885825</xdr:colOff>
      <xdr:row>190</xdr:row>
      <xdr:rowOff>0</xdr:rowOff>
    </xdr:from>
    <xdr:to>
      <xdr:col>1</xdr:col>
      <xdr:colOff>882650</xdr:colOff>
      <xdr:row>191</xdr:row>
      <xdr:rowOff>0</xdr:rowOff>
    </xdr:to>
    <xdr:sp macro="" textlink="">
      <xdr:nvSpPr>
        <xdr:cNvPr id="233" name="Text Box 2">
          <a:extLst>
            <a:ext uri="{FF2B5EF4-FFF2-40B4-BE49-F238E27FC236}">
              <a16:creationId xmlns:a16="http://schemas.microsoft.com/office/drawing/2014/main" id="{00000000-0008-0000-0400-0000E9000000}"/>
            </a:ext>
          </a:extLst>
        </xdr:cNvPr>
        <xdr:cNvSpPr txBox="1">
          <a:spLocks noChangeArrowheads="1"/>
        </xdr:cNvSpPr>
      </xdr:nvSpPr>
      <xdr:spPr bwMode="auto">
        <a:xfrm>
          <a:off x="1274445" y="33375600"/>
          <a:ext cx="0" cy="167640"/>
        </a:xfrm>
        <a:prstGeom prst="rect">
          <a:avLst/>
        </a:prstGeom>
        <a:noFill/>
        <a:ln w="9525">
          <a:noFill/>
          <a:miter lim="800000"/>
          <a:headEnd/>
          <a:tailEnd/>
        </a:ln>
      </xdr:spPr>
    </xdr:sp>
    <xdr:clientData/>
  </xdr:twoCellAnchor>
  <xdr:twoCellAnchor editAs="oneCell">
    <xdr:from>
      <xdr:col>1</xdr:col>
      <xdr:colOff>885825</xdr:colOff>
      <xdr:row>187</xdr:row>
      <xdr:rowOff>0</xdr:rowOff>
    </xdr:from>
    <xdr:to>
      <xdr:col>1</xdr:col>
      <xdr:colOff>882650</xdr:colOff>
      <xdr:row>188</xdr:row>
      <xdr:rowOff>0</xdr:rowOff>
    </xdr:to>
    <xdr:sp macro="" textlink="">
      <xdr:nvSpPr>
        <xdr:cNvPr id="234" name="Text Box 1">
          <a:extLst>
            <a:ext uri="{FF2B5EF4-FFF2-40B4-BE49-F238E27FC236}">
              <a16:creationId xmlns:a16="http://schemas.microsoft.com/office/drawing/2014/main" id="{00000000-0008-0000-0400-0000EA000000}"/>
            </a:ext>
          </a:extLst>
        </xdr:cNvPr>
        <xdr:cNvSpPr txBox="1">
          <a:spLocks noChangeArrowheads="1"/>
        </xdr:cNvSpPr>
      </xdr:nvSpPr>
      <xdr:spPr bwMode="auto">
        <a:xfrm>
          <a:off x="1274445" y="32872680"/>
          <a:ext cx="0" cy="167640"/>
        </a:xfrm>
        <a:prstGeom prst="rect">
          <a:avLst/>
        </a:prstGeom>
        <a:noFill/>
        <a:ln w="9525">
          <a:noFill/>
          <a:miter lim="800000"/>
          <a:headEnd/>
          <a:tailEnd/>
        </a:ln>
      </xdr:spPr>
    </xdr:sp>
    <xdr:clientData/>
  </xdr:twoCellAnchor>
  <xdr:twoCellAnchor editAs="oneCell">
    <xdr:from>
      <xdr:col>1</xdr:col>
      <xdr:colOff>885825</xdr:colOff>
      <xdr:row>187</xdr:row>
      <xdr:rowOff>0</xdr:rowOff>
    </xdr:from>
    <xdr:to>
      <xdr:col>1</xdr:col>
      <xdr:colOff>882650</xdr:colOff>
      <xdr:row>188</xdr:row>
      <xdr:rowOff>0</xdr:rowOff>
    </xdr:to>
    <xdr:sp macro="" textlink="">
      <xdr:nvSpPr>
        <xdr:cNvPr id="235" name="Text Box 2">
          <a:extLst>
            <a:ext uri="{FF2B5EF4-FFF2-40B4-BE49-F238E27FC236}">
              <a16:creationId xmlns:a16="http://schemas.microsoft.com/office/drawing/2014/main" id="{00000000-0008-0000-0400-0000EB000000}"/>
            </a:ext>
          </a:extLst>
        </xdr:cNvPr>
        <xdr:cNvSpPr txBox="1">
          <a:spLocks noChangeArrowheads="1"/>
        </xdr:cNvSpPr>
      </xdr:nvSpPr>
      <xdr:spPr bwMode="auto">
        <a:xfrm>
          <a:off x="1274445" y="32872680"/>
          <a:ext cx="0" cy="167640"/>
        </a:xfrm>
        <a:prstGeom prst="rect">
          <a:avLst/>
        </a:prstGeom>
        <a:noFill/>
        <a:ln w="9525">
          <a:noFill/>
          <a:miter lim="800000"/>
          <a:headEnd/>
          <a:tailEnd/>
        </a:ln>
      </xdr:spPr>
    </xdr:sp>
    <xdr:clientData/>
  </xdr:twoCellAnchor>
  <xdr:twoCellAnchor editAs="oneCell">
    <xdr:from>
      <xdr:col>1</xdr:col>
      <xdr:colOff>885825</xdr:colOff>
      <xdr:row>187</xdr:row>
      <xdr:rowOff>0</xdr:rowOff>
    </xdr:from>
    <xdr:to>
      <xdr:col>1</xdr:col>
      <xdr:colOff>882650</xdr:colOff>
      <xdr:row>188</xdr:row>
      <xdr:rowOff>0</xdr:rowOff>
    </xdr:to>
    <xdr:sp macro="" textlink="">
      <xdr:nvSpPr>
        <xdr:cNvPr id="236" name="Text Box 1">
          <a:extLst>
            <a:ext uri="{FF2B5EF4-FFF2-40B4-BE49-F238E27FC236}">
              <a16:creationId xmlns:a16="http://schemas.microsoft.com/office/drawing/2014/main" id="{00000000-0008-0000-0400-0000EC000000}"/>
            </a:ext>
          </a:extLst>
        </xdr:cNvPr>
        <xdr:cNvSpPr txBox="1">
          <a:spLocks noChangeArrowheads="1"/>
        </xdr:cNvSpPr>
      </xdr:nvSpPr>
      <xdr:spPr bwMode="auto">
        <a:xfrm>
          <a:off x="1274445" y="32872680"/>
          <a:ext cx="0" cy="167640"/>
        </a:xfrm>
        <a:prstGeom prst="rect">
          <a:avLst/>
        </a:prstGeom>
        <a:noFill/>
        <a:ln w="9525">
          <a:noFill/>
          <a:miter lim="800000"/>
          <a:headEnd/>
          <a:tailEnd/>
        </a:ln>
      </xdr:spPr>
    </xdr:sp>
    <xdr:clientData/>
  </xdr:twoCellAnchor>
  <xdr:twoCellAnchor editAs="oneCell">
    <xdr:from>
      <xdr:col>1</xdr:col>
      <xdr:colOff>885825</xdr:colOff>
      <xdr:row>187</xdr:row>
      <xdr:rowOff>0</xdr:rowOff>
    </xdr:from>
    <xdr:to>
      <xdr:col>1</xdr:col>
      <xdr:colOff>882650</xdr:colOff>
      <xdr:row>188</xdr:row>
      <xdr:rowOff>0</xdr:rowOff>
    </xdr:to>
    <xdr:sp macro="" textlink="">
      <xdr:nvSpPr>
        <xdr:cNvPr id="237" name="Text Box 2">
          <a:extLst>
            <a:ext uri="{FF2B5EF4-FFF2-40B4-BE49-F238E27FC236}">
              <a16:creationId xmlns:a16="http://schemas.microsoft.com/office/drawing/2014/main" id="{00000000-0008-0000-0400-0000ED000000}"/>
            </a:ext>
          </a:extLst>
        </xdr:cNvPr>
        <xdr:cNvSpPr txBox="1">
          <a:spLocks noChangeArrowheads="1"/>
        </xdr:cNvSpPr>
      </xdr:nvSpPr>
      <xdr:spPr bwMode="auto">
        <a:xfrm>
          <a:off x="1274445" y="32872680"/>
          <a:ext cx="0" cy="167640"/>
        </a:xfrm>
        <a:prstGeom prst="rect">
          <a:avLst/>
        </a:prstGeom>
        <a:noFill/>
        <a:ln w="9525">
          <a:noFill/>
          <a:miter lim="800000"/>
          <a:headEnd/>
          <a:tailEnd/>
        </a:ln>
      </xdr:spPr>
    </xdr:sp>
    <xdr:clientData/>
  </xdr:twoCellAnchor>
  <xdr:twoCellAnchor editAs="oneCell">
    <xdr:from>
      <xdr:col>1</xdr:col>
      <xdr:colOff>885825</xdr:colOff>
      <xdr:row>187</xdr:row>
      <xdr:rowOff>0</xdr:rowOff>
    </xdr:from>
    <xdr:to>
      <xdr:col>1</xdr:col>
      <xdr:colOff>882650</xdr:colOff>
      <xdr:row>188</xdr:row>
      <xdr:rowOff>0</xdr:rowOff>
    </xdr:to>
    <xdr:sp macro="" textlink="">
      <xdr:nvSpPr>
        <xdr:cNvPr id="238" name="Text Box 1">
          <a:extLst>
            <a:ext uri="{FF2B5EF4-FFF2-40B4-BE49-F238E27FC236}">
              <a16:creationId xmlns:a16="http://schemas.microsoft.com/office/drawing/2014/main" id="{00000000-0008-0000-0400-0000EE000000}"/>
            </a:ext>
          </a:extLst>
        </xdr:cNvPr>
        <xdr:cNvSpPr txBox="1">
          <a:spLocks noChangeArrowheads="1"/>
        </xdr:cNvSpPr>
      </xdr:nvSpPr>
      <xdr:spPr bwMode="auto">
        <a:xfrm>
          <a:off x="1274445" y="32872680"/>
          <a:ext cx="0" cy="167640"/>
        </a:xfrm>
        <a:prstGeom prst="rect">
          <a:avLst/>
        </a:prstGeom>
        <a:noFill/>
        <a:ln w="9525">
          <a:noFill/>
          <a:miter lim="800000"/>
          <a:headEnd/>
          <a:tailEnd/>
        </a:ln>
      </xdr:spPr>
    </xdr:sp>
    <xdr:clientData/>
  </xdr:twoCellAnchor>
  <xdr:twoCellAnchor editAs="oneCell">
    <xdr:from>
      <xdr:col>1</xdr:col>
      <xdr:colOff>885825</xdr:colOff>
      <xdr:row>187</xdr:row>
      <xdr:rowOff>0</xdr:rowOff>
    </xdr:from>
    <xdr:to>
      <xdr:col>1</xdr:col>
      <xdr:colOff>882650</xdr:colOff>
      <xdr:row>188</xdr:row>
      <xdr:rowOff>0</xdr:rowOff>
    </xdr:to>
    <xdr:sp macro="" textlink="">
      <xdr:nvSpPr>
        <xdr:cNvPr id="239" name="Text Box 2">
          <a:extLst>
            <a:ext uri="{FF2B5EF4-FFF2-40B4-BE49-F238E27FC236}">
              <a16:creationId xmlns:a16="http://schemas.microsoft.com/office/drawing/2014/main" id="{00000000-0008-0000-0400-0000EF000000}"/>
            </a:ext>
          </a:extLst>
        </xdr:cNvPr>
        <xdr:cNvSpPr txBox="1">
          <a:spLocks noChangeArrowheads="1"/>
        </xdr:cNvSpPr>
      </xdr:nvSpPr>
      <xdr:spPr bwMode="auto">
        <a:xfrm>
          <a:off x="1274445" y="32872680"/>
          <a:ext cx="0" cy="167640"/>
        </a:xfrm>
        <a:prstGeom prst="rect">
          <a:avLst/>
        </a:prstGeom>
        <a:noFill/>
        <a:ln w="9525">
          <a:noFill/>
          <a:miter lim="800000"/>
          <a:headEnd/>
          <a:tailEnd/>
        </a:ln>
      </xdr:spPr>
    </xdr:sp>
    <xdr:clientData/>
  </xdr:twoCellAnchor>
  <xdr:twoCellAnchor editAs="oneCell">
    <xdr:from>
      <xdr:col>1</xdr:col>
      <xdr:colOff>885825</xdr:colOff>
      <xdr:row>187</xdr:row>
      <xdr:rowOff>0</xdr:rowOff>
    </xdr:from>
    <xdr:to>
      <xdr:col>1</xdr:col>
      <xdr:colOff>882650</xdr:colOff>
      <xdr:row>188</xdr:row>
      <xdr:rowOff>0</xdr:rowOff>
    </xdr:to>
    <xdr:sp macro="" textlink="">
      <xdr:nvSpPr>
        <xdr:cNvPr id="240" name="Text Box 1">
          <a:extLst>
            <a:ext uri="{FF2B5EF4-FFF2-40B4-BE49-F238E27FC236}">
              <a16:creationId xmlns:a16="http://schemas.microsoft.com/office/drawing/2014/main" id="{00000000-0008-0000-0400-0000F0000000}"/>
            </a:ext>
          </a:extLst>
        </xdr:cNvPr>
        <xdr:cNvSpPr txBox="1">
          <a:spLocks noChangeArrowheads="1"/>
        </xdr:cNvSpPr>
      </xdr:nvSpPr>
      <xdr:spPr bwMode="auto">
        <a:xfrm>
          <a:off x="1274445" y="32872680"/>
          <a:ext cx="0" cy="167640"/>
        </a:xfrm>
        <a:prstGeom prst="rect">
          <a:avLst/>
        </a:prstGeom>
        <a:noFill/>
        <a:ln w="9525">
          <a:noFill/>
          <a:miter lim="800000"/>
          <a:headEnd/>
          <a:tailEnd/>
        </a:ln>
      </xdr:spPr>
    </xdr:sp>
    <xdr:clientData/>
  </xdr:twoCellAnchor>
  <xdr:twoCellAnchor editAs="oneCell">
    <xdr:from>
      <xdr:col>1</xdr:col>
      <xdr:colOff>885825</xdr:colOff>
      <xdr:row>187</xdr:row>
      <xdr:rowOff>0</xdr:rowOff>
    </xdr:from>
    <xdr:to>
      <xdr:col>1</xdr:col>
      <xdr:colOff>882650</xdr:colOff>
      <xdr:row>188</xdr:row>
      <xdr:rowOff>0</xdr:rowOff>
    </xdr:to>
    <xdr:sp macro="" textlink="">
      <xdr:nvSpPr>
        <xdr:cNvPr id="241" name="Text Box 2">
          <a:extLst>
            <a:ext uri="{FF2B5EF4-FFF2-40B4-BE49-F238E27FC236}">
              <a16:creationId xmlns:a16="http://schemas.microsoft.com/office/drawing/2014/main" id="{00000000-0008-0000-0400-0000F1000000}"/>
            </a:ext>
          </a:extLst>
        </xdr:cNvPr>
        <xdr:cNvSpPr txBox="1">
          <a:spLocks noChangeArrowheads="1"/>
        </xdr:cNvSpPr>
      </xdr:nvSpPr>
      <xdr:spPr bwMode="auto">
        <a:xfrm>
          <a:off x="1274445" y="3287268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42" name="Text Box 1">
          <a:extLst>
            <a:ext uri="{FF2B5EF4-FFF2-40B4-BE49-F238E27FC236}">
              <a16:creationId xmlns:a16="http://schemas.microsoft.com/office/drawing/2014/main" id="{00000000-0008-0000-0400-0000F2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43" name="Text Box 2">
          <a:extLst>
            <a:ext uri="{FF2B5EF4-FFF2-40B4-BE49-F238E27FC236}">
              <a16:creationId xmlns:a16="http://schemas.microsoft.com/office/drawing/2014/main" id="{00000000-0008-0000-0400-0000F3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44" name="Text Box 1">
          <a:extLst>
            <a:ext uri="{FF2B5EF4-FFF2-40B4-BE49-F238E27FC236}">
              <a16:creationId xmlns:a16="http://schemas.microsoft.com/office/drawing/2014/main" id="{00000000-0008-0000-0400-0000F4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45" name="Text Box 2">
          <a:extLst>
            <a:ext uri="{FF2B5EF4-FFF2-40B4-BE49-F238E27FC236}">
              <a16:creationId xmlns:a16="http://schemas.microsoft.com/office/drawing/2014/main" id="{00000000-0008-0000-0400-0000F5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46" name="Text Box 1">
          <a:extLst>
            <a:ext uri="{FF2B5EF4-FFF2-40B4-BE49-F238E27FC236}">
              <a16:creationId xmlns:a16="http://schemas.microsoft.com/office/drawing/2014/main" id="{00000000-0008-0000-0400-0000F600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47" name="Text Box 2">
          <a:extLst>
            <a:ext uri="{FF2B5EF4-FFF2-40B4-BE49-F238E27FC236}">
              <a16:creationId xmlns:a16="http://schemas.microsoft.com/office/drawing/2014/main" id="{00000000-0008-0000-0400-0000F700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48" name="Text Box 1">
          <a:extLst>
            <a:ext uri="{FF2B5EF4-FFF2-40B4-BE49-F238E27FC236}">
              <a16:creationId xmlns:a16="http://schemas.microsoft.com/office/drawing/2014/main" id="{00000000-0008-0000-0400-0000F800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49" name="Text Box 2">
          <a:extLst>
            <a:ext uri="{FF2B5EF4-FFF2-40B4-BE49-F238E27FC236}">
              <a16:creationId xmlns:a16="http://schemas.microsoft.com/office/drawing/2014/main" id="{00000000-0008-0000-0400-0000F900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50" name="Text Box 1">
          <a:extLst>
            <a:ext uri="{FF2B5EF4-FFF2-40B4-BE49-F238E27FC236}">
              <a16:creationId xmlns:a16="http://schemas.microsoft.com/office/drawing/2014/main" id="{00000000-0008-0000-0400-0000FA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51" name="Text Box 2">
          <a:extLst>
            <a:ext uri="{FF2B5EF4-FFF2-40B4-BE49-F238E27FC236}">
              <a16:creationId xmlns:a16="http://schemas.microsoft.com/office/drawing/2014/main" id="{00000000-0008-0000-0400-0000FB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52" name="Text Box 1">
          <a:extLst>
            <a:ext uri="{FF2B5EF4-FFF2-40B4-BE49-F238E27FC236}">
              <a16:creationId xmlns:a16="http://schemas.microsoft.com/office/drawing/2014/main" id="{00000000-0008-0000-0400-0000FC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53" name="Text Box 2">
          <a:extLst>
            <a:ext uri="{FF2B5EF4-FFF2-40B4-BE49-F238E27FC236}">
              <a16:creationId xmlns:a16="http://schemas.microsoft.com/office/drawing/2014/main" id="{00000000-0008-0000-0400-0000FD00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54" name="Text Box 1">
          <a:extLst>
            <a:ext uri="{FF2B5EF4-FFF2-40B4-BE49-F238E27FC236}">
              <a16:creationId xmlns:a16="http://schemas.microsoft.com/office/drawing/2014/main" id="{00000000-0008-0000-0400-0000FE00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55" name="Text Box 2">
          <a:extLst>
            <a:ext uri="{FF2B5EF4-FFF2-40B4-BE49-F238E27FC236}">
              <a16:creationId xmlns:a16="http://schemas.microsoft.com/office/drawing/2014/main" id="{00000000-0008-0000-0400-0000FF00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56" name="Text Box 1">
          <a:extLst>
            <a:ext uri="{FF2B5EF4-FFF2-40B4-BE49-F238E27FC236}">
              <a16:creationId xmlns:a16="http://schemas.microsoft.com/office/drawing/2014/main" id="{00000000-0008-0000-0400-00000001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57" name="Text Box 2">
          <a:extLst>
            <a:ext uri="{FF2B5EF4-FFF2-40B4-BE49-F238E27FC236}">
              <a16:creationId xmlns:a16="http://schemas.microsoft.com/office/drawing/2014/main" id="{00000000-0008-0000-0400-00000101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58" name="Text Box 1">
          <a:extLst>
            <a:ext uri="{FF2B5EF4-FFF2-40B4-BE49-F238E27FC236}">
              <a16:creationId xmlns:a16="http://schemas.microsoft.com/office/drawing/2014/main" id="{00000000-0008-0000-0400-00000201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59" name="Text Box 2">
          <a:extLst>
            <a:ext uri="{FF2B5EF4-FFF2-40B4-BE49-F238E27FC236}">
              <a16:creationId xmlns:a16="http://schemas.microsoft.com/office/drawing/2014/main" id="{00000000-0008-0000-0400-00000301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60" name="Text Box 1">
          <a:extLst>
            <a:ext uri="{FF2B5EF4-FFF2-40B4-BE49-F238E27FC236}">
              <a16:creationId xmlns:a16="http://schemas.microsoft.com/office/drawing/2014/main" id="{00000000-0008-0000-0400-00000401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882650</xdr:colOff>
      <xdr:row>196</xdr:row>
      <xdr:rowOff>0</xdr:rowOff>
    </xdr:to>
    <xdr:sp macro="" textlink="">
      <xdr:nvSpPr>
        <xdr:cNvPr id="261" name="Text Box 2">
          <a:extLst>
            <a:ext uri="{FF2B5EF4-FFF2-40B4-BE49-F238E27FC236}">
              <a16:creationId xmlns:a16="http://schemas.microsoft.com/office/drawing/2014/main" id="{00000000-0008-0000-0400-000005010000}"/>
            </a:ext>
          </a:extLst>
        </xdr:cNvPr>
        <xdr:cNvSpPr txBox="1">
          <a:spLocks noChangeArrowheads="1"/>
        </xdr:cNvSpPr>
      </xdr:nvSpPr>
      <xdr:spPr bwMode="auto">
        <a:xfrm>
          <a:off x="1274445" y="34213800"/>
          <a:ext cx="0"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990600</xdr:colOff>
      <xdr:row>196</xdr:row>
      <xdr:rowOff>0</xdr:rowOff>
    </xdr:to>
    <xdr:sp macro="" textlink="">
      <xdr:nvSpPr>
        <xdr:cNvPr id="262" name="Text Box 1">
          <a:extLst>
            <a:ext uri="{FF2B5EF4-FFF2-40B4-BE49-F238E27FC236}">
              <a16:creationId xmlns:a16="http://schemas.microsoft.com/office/drawing/2014/main" id="{00000000-0008-0000-0400-000006010000}"/>
            </a:ext>
          </a:extLst>
        </xdr:cNvPr>
        <xdr:cNvSpPr txBox="1">
          <a:spLocks noChangeArrowheads="1"/>
        </xdr:cNvSpPr>
      </xdr:nvSpPr>
      <xdr:spPr bwMode="auto">
        <a:xfrm>
          <a:off x="1274445" y="34213800"/>
          <a:ext cx="104775"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990600</xdr:colOff>
      <xdr:row>196</xdr:row>
      <xdr:rowOff>0</xdr:rowOff>
    </xdr:to>
    <xdr:sp macro="" textlink="">
      <xdr:nvSpPr>
        <xdr:cNvPr id="263" name="Text Box 2">
          <a:extLst>
            <a:ext uri="{FF2B5EF4-FFF2-40B4-BE49-F238E27FC236}">
              <a16:creationId xmlns:a16="http://schemas.microsoft.com/office/drawing/2014/main" id="{00000000-0008-0000-0400-000007010000}"/>
            </a:ext>
          </a:extLst>
        </xdr:cNvPr>
        <xdr:cNvSpPr txBox="1">
          <a:spLocks noChangeArrowheads="1"/>
        </xdr:cNvSpPr>
      </xdr:nvSpPr>
      <xdr:spPr bwMode="auto">
        <a:xfrm>
          <a:off x="1274445" y="34213800"/>
          <a:ext cx="104775"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990600</xdr:colOff>
      <xdr:row>196</xdr:row>
      <xdr:rowOff>0</xdr:rowOff>
    </xdr:to>
    <xdr:sp macro="" textlink="">
      <xdr:nvSpPr>
        <xdr:cNvPr id="264" name="Text Box 1">
          <a:extLst>
            <a:ext uri="{FF2B5EF4-FFF2-40B4-BE49-F238E27FC236}">
              <a16:creationId xmlns:a16="http://schemas.microsoft.com/office/drawing/2014/main" id="{00000000-0008-0000-0400-000008010000}"/>
            </a:ext>
          </a:extLst>
        </xdr:cNvPr>
        <xdr:cNvSpPr txBox="1">
          <a:spLocks noChangeArrowheads="1"/>
        </xdr:cNvSpPr>
      </xdr:nvSpPr>
      <xdr:spPr bwMode="auto">
        <a:xfrm>
          <a:off x="1274445" y="34213800"/>
          <a:ext cx="104775" cy="167640"/>
        </a:xfrm>
        <a:prstGeom prst="rect">
          <a:avLst/>
        </a:prstGeom>
        <a:noFill/>
        <a:ln w="9525">
          <a:noFill/>
          <a:miter lim="800000"/>
          <a:headEnd/>
          <a:tailEnd/>
        </a:ln>
      </xdr:spPr>
    </xdr:sp>
    <xdr:clientData/>
  </xdr:twoCellAnchor>
  <xdr:twoCellAnchor editAs="oneCell">
    <xdr:from>
      <xdr:col>1</xdr:col>
      <xdr:colOff>885825</xdr:colOff>
      <xdr:row>195</xdr:row>
      <xdr:rowOff>0</xdr:rowOff>
    </xdr:from>
    <xdr:to>
      <xdr:col>1</xdr:col>
      <xdr:colOff>990600</xdr:colOff>
      <xdr:row>196</xdr:row>
      <xdr:rowOff>0</xdr:rowOff>
    </xdr:to>
    <xdr:sp macro="" textlink="">
      <xdr:nvSpPr>
        <xdr:cNvPr id="265" name="Text Box 2">
          <a:extLst>
            <a:ext uri="{FF2B5EF4-FFF2-40B4-BE49-F238E27FC236}">
              <a16:creationId xmlns:a16="http://schemas.microsoft.com/office/drawing/2014/main" id="{00000000-0008-0000-0400-000009010000}"/>
            </a:ext>
          </a:extLst>
        </xdr:cNvPr>
        <xdr:cNvSpPr txBox="1">
          <a:spLocks noChangeArrowheads="1"/>
        </xdr:cNvSpPr>
      </xdr:nvSpPr>
      <xdr:spPr bwMode="auto">
        <a:xfrm>
          <a:off x="1274445" y="34213800"/>
          <a:ext cx="104775"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66" name="Text Box 1">
          <a:extLst>
            <a:ext uri="{FF2B5EF4-FFF2-40B4-BE49-F238E27FC236}">
              <a16:creationId xmlns:a16="http://schemas.microsoft.com/office/drawing/2014/main" id="{00000000-0008-0000-0400-00000A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67" name="Text Box 2">
          <a:extLst>
            <a:ext uri="{FF2B5EF4-FFF2-40B4-BE49-F238E27FC236}">
              <a16:creationId xmlns:a16="http://schemas.microsoft.com/office/drawing/2014/main" id="{00000000-0008-0000-0400-00000B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68" name="Text Box 1">
          <a:extLst>
            <a:ext uri="{FF2B5EF4-FFF2-40B4-BE49-F238E27FC236}">
              <a16:creationId xmlns:a16="http://schemas.microsoft.com/office/drawing/2014/main" id="{00000000-0008-0000-0400-00000C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69" name="Text Box 2">
          <a:extLst>
            <a:ext uri="{FF2B5EF4-FFF2-40B4-BE49-F238E27FC236}">
              <a16:creationId xmlns:a16="http://schemas.microsoft.com/office/drawing/2014/main" id="{00000000-0008-0000-0400-00000D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70" name="Text Box 1">
          <a:extLst>
            <a:ext uri="{FF2B5EF4-FFF2-40B4-BE49-F238E27FC236}">
              <a16:creationId xmlns:a16="http://schemas.microsoft.com/office/drawing/2014/main" id="{00000000-0008-0000-0400-00000E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71" name="Text Box 2">
          <a:extLst>
            <a:ext uri="{FF2B5EF4-FFF2-40B4-BE49-F238E27FC236}">
              <a16:creationId xmlns:a16="http://schemas.microsoft.com/office/drawing/2014/main" id="{00000000-0008-0000-0400-00000F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72" name="Text Box 1">
          <a:extLst>
            <a:ext uri="{FF2B5EF4-FFF2-40B4-BE49-F238E27FC236}">
              <a16:creationId xmlns:a16="http://schemas.microsoft.com/office/drawing/2014/main" id="{00000000-0008-0000-0400-000010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73" name="Text Box 2">
          <a:extLst>
            <a:ext uri="{FF2B5EF4-FFF2-40B4-BE49-F238E27FC236}">
              <a16:creationId xmlns:a16="http://schemas.microsoft.com/office/drawing/2014/main" id="{00000000-0008-0000-0400-000011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74" name="Text Box 1">
          <a:extLst>
            <a:ext uri="{FF2B5EF4-FFF2-40B4-BE49-F238E27FC236}">
              <a16:creationId xmlns:a16="http://schemas.microsoft.com/office/drawing/2014/main" id="{00000000-0008-0000-0400-000012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75" name="Text Box 2">
          <a:extLst>
            <a:ext uri="{FF2B5EF4-FFF2-40B4-BE49-F238E27FC236}">
              <a16:creationId xmlns:a16="http://schemas.microsoft.com/office/drawing/2014/main" id="{00000000-0008-0000-0400-000013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76" name="Text Box 1">
          <a:extLst>
            <a:ext uri="{FF2B5EF4-FFF2-40B4-BE49-F238E27FC236}">
              <a16:creationId xmlns:a16="http://schemas.microsoft.com/office/drawing/2014/main" id="{00000000-0008-0000-0400-000014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77" name="Text Box 2">
          <a:extLst>
            <a:ext uri="{FF2B5EF4-FFF2-40B4-BE49-F238E27FC236}">
              <a16:creationId xmlns:a16="http://schemas.microsoft.com/office/drawing/2014/main" id="{00000000-0008-0000-0400-000015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78" name="Text Box 1">
          <a:extLst>
            <a:ext uri="{FF2B5EF4-FFF2-40B4-BE49-F238E27FC236}">
              <a16:creationId xmlns:a16="http://schemas.microsoft.com/office/drawing/2014/main" id="{00000000-0008-0000-0400-000016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79" name="Text Box 2">
          <a:extLst>
            <a:ext uri="{FF2B5EF4-FFF2-40B4-BE49-F238E27FC236}">
              <a16:creationId xmlns:a16="http://schemas.microsoft.com/office/drawing/2014/main" id="{00000000-0008-0000-0400-000017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80" name="Text Box 1">
          <a:extLst>
            <a:ext uri="{FF2B5EF4-FFF2-40B4-BE49-F238E27FC236}">
              <a16:creationId xmlns:a16="http://schemas.microsoft.com/office/drawing/2014/main" id="{00000000-0008-0000-0400-000018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81" name="Text Box 2">
          <a:extLst>
            <a:ext uri="{FF2B5EF4-FFF2-40B4-BE49-F238E27FC236}">
              <a16:creationId xmlns:a16="http://schemas.microsoft.com/office/drawing/2014/main" id="{00000000-0008-0000-0400-000019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82" name="Text Box 1">
          <a:extLst>
            <a:ext uri="{FF2B5EF4-FFF2-40B4-BE49-F238E27FC236}">
              <a16:creationId xmlns:a16="http://schemas.microsoft.com/office/drawing/2014/main" id="{00000000-0008-0000-0400-00001A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83" name="Text Box 2">
          <a:extLst>
            <a:ext uri="{FF2B5EF4-FFF2-40B4-BE49-F238E27FC236}">
              <a16:creationId xmlns:a16="http://schemas.microsoft.com/office/drawing/2014/main" id="{00000000-0008-0000-0400-00001B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84" name="Text Box 1">
          <a:extLst>
            <a:ext uri="{FF2B5EF4-FFF2-40B4-BE49-F238E27FC236}">
              <a16:creationId xmlns:a16="http://schemas.microsoft.com/office/drawing/2014/main" id="{00000000-0008-0000-0400-00001C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85" name="Text Box 2">
          <a:extLst>
            <a:ext uri="{FF2B5EF4-FFF2-40B4-BE49-F238E27FC236}">
              <a16:creationId xmlns:a16="http://schemas.microsoft.com/office/drawing/2014/main" id="{00000000-0008-0000-0400-00001D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86" name="Text Box 1">
          <a:extLst>
            <a:ext uri="{FF2B5EF4-FFF2-40B4-BE49-F238E27FC236}">
              <a16:creationId xmlns:a16="http://schemas.microsoft.com/office/drawing/2014/main" id="{00000000-0008-0000-0400-00001E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87" name="Text Box 2">
          <a:extLst>
            <a:ext uri="{FF2B5EF4-FFF2-40B4-BE49-F238E27FC236}">
              <a16:creationId xmlns:a16="http://schemas.microsoft.com/office/drawing/2014/main" id="{00000000-0008-0000-0400-00001F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88" name="Text Box 1">
          <a:extLst>
            <a:ext uri="{FF2B5EF4-FFF2-40B4-BE49-F238E27FC236}">
              <a16:creationId xmlns:a16="http://schemas.microsoft.com/office/drawing/2014/main" id="{00000000-0008-0000-0400-000020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89" name="Text Box 2">
          <a:extLst>
            <a:ext uri="{FF2B5EF4-FFF2-40B4-BE49-F238E27FC236}">
              <a16:creationId xmlns:a16="http://schemas.microsoft.com/office/drawing/2014/main" id="{00000000-0008-0000-0400-000021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90" name="Text Box 1">
          <a:extLst>
            <a:ext uri="{FF2B5EF4-FFF2-40B4-BE49-F238E27FC236}">
              <a16:creationId xmlns:a16="http://schemas.microsoft.com/office/drawing/2014/main" id="{00000000-0008-0000-0400-000022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91" name="Text Box 2">
          <a:extLst>
            <a:ext uri="{FF2B5EF4-FFF2-40B4-BE49-F238E27FC236}">
              <a16:creationId xmlns:a16="http://schemas.microsoft.com/office/drawing/2014/main" id="{00000000-0008-0000-0400-000023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92" name="Text Box 1">
          <a:extLst>
            <a:ext uri="{FF2B5EF4-FFF2-40B4-BE49-F238E27FC236}">
              <a16:creationId xmlns:a16="http://schemas.microsoft.com/office/drawing/2014/main" id="{00000000-0008-0000-0400-000024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196</xdr:row>
      <xdr:rowOff>0</xdr:rowOff>
    </xdr:from>
    <xdr:to>
      <xdr:col>1</xdr:col>
      <xdr:colOff>882650</xdr:colOff>
      <xdr:row>197</xdr:row>
      <xdr:rowOff>0</xdr:rowOff>
    </xdr:to>
    <xdr:sp macro="" textlink="">
      <xdr:nvSpPr>
        <xdr:cNvPr id="293" name="Text Box 2">
          <a:extLst>
            <a:ext uri="{FF2B5EF4-FFF2-40B4-BE49-F238E27FC236}">
              <a16:creationId xmlns:a16="http://schemas.microsoft.com/office/drawing/2014/main" id="{00000000-0008-0000-0400-000025010000}"/>
            </a:ext>
          </a:extLst>
        </xdr:cNvPr>
        <xdr:cNvSpPr txBox="1">
          <a:spLocks noChangeArrowheads="1"/>
        </xdr:cNvSpPr>
      </xdr:nvSpPr>
      <xdr:spPr bwMode="auto">
        <a:xfrm>
          <a:off x="1274445" y="3438144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94" name="Text Box 1">
          <a:extLst>
            <a:ext uri="{FF2B5EF4-FFF2-40B4-BE49-F238E27FC236}">
              <a16:creationId xmlns:a16="http://schemas.microsoft.com/office/drawing/2014/main" id="{00000000-0008-0000-0400-00002601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95" name="Text Box 2">
          <a:extLst>
            <a:ext uri="{FF2B5EF4-FFF2-40B4-BE49-F238E27FC236}">
              <a16:creationId xmlns:a16="http://schemas.microsoft.com/office/drawing/2014/main" id="{00000000-0008-0000-0400-00002701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96" name="Text Box 1">
          <a:extLst>
            <a:ext uri="{FF2B5EF4-FFF2-40B4-BE49-F238E27FC236}">
              <a16:creationId xmlns:a16="http://schemas.microsoft.com/office/drawing/2014/main" id="{00000000-0008-0000-0400-00002801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97" name="Text Box 2">
          <a:extLst>
            <a:ext uri="{FF2B5EF4-FFF2-40B4-BE49-F238E27FC236}">
              <a16:creationId xmlns:a16="http://schemas.microsoft.com/office/drawing/2014/main" id="{00000000-0008-0000-0400-00002901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98" name="Text Box 1">
          <a:extLst>
            <a:ext uri="{FF2B5EF4-FFF2-40B4-BE49-F238E27FC236}">
              <a16:creationId xmlns:a16="http://schemas.microsoft.com/office/drawing/2014/main" id="{00000000-0008-0000-0400-00002A01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299" name="Text Box 2">
          <a:extLst>
            <a:ext uri="{FF2B5EF4-FFF2-40B4-BE49-F238E27FC236}">
              <a16:creationId xmlns:a16="http://schemas.microsoft.com/office/drawing/2014/main" id="{00000000-0008-0000-0400-00002B01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300" name="Text Box 1">
          <a:extLst>
            <a:ext uri="{FF2B5EF4-FFF2-40B4-BE49-F238E27FC236}">
              <a16:creationId xmlns:a16="http://schemas.microsoft.com/office/drawing/2014/main" id="{00000000-0008-0000-0400-00002C01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194</xdr:row>
      <xdr:rowOff>0</xdr:rowOff>
    </xdr:from>
    <xdr:to>
      <xdr:col>1</xdr:col>
      <xdr:colOff>882650</xdr:colOff>
      <xdr:row>195</xdr:row>
      <xdr:rowOff>0</xdr:rowOff>
    </xdr:to>
    <xdr:sp macro="" textlink="">
      <xdr:nvSpPr>
        <xdr:cNvPr id="301" name="Text Box 2">
          <a:extLst>
            <a:ext uri="{FF2B5EF4-FFF2-40B4-BE49-F238E27FC236}">
              <a16:creationId xmlns:a16="http://schemas.microsoft.com/office/drawing/2014/main" id="{00000000-0008-0000-0400-00002D010000}"/>
            </a:ext>
          </a:extLst>
        </xdr:cNvPr>
        <xdr:cNvSpPr txBox="1">
          <a:spLocks noChangeArrowheads="1"/>
        </xdr:cNvSpPr>
      </xdr:nvSpPr>
      <xdr:spPr bwMode="auto">
        <a:xfrm>
          <a:off x="1274445" y="3404616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302" name="Text Box 1">
          <a:extLst>
            <a:ext uri="{FF2B5EF4-FFF2-40B4-BE49-F238E27FC236}">
              <a16:creationId xmlns:a16="http://schemas.microsoft.com/office/drawing/2014/main" id="{00000000-0008-0000-0400-00002E01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303" name="Text Box 2">
          <a:extLst>
            <a:ext uri="{FF2B5EF4-FFF2-40B4-BE49-F238E27FC236}">
              <a16:creationId xmlns:a16="http://schemas.microsoft.com/office/drawing/2014/main" id="{00000000-0008-0000-0400-00002F01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304" name="Text Box 1">
          <a:extLst>
            <a:ext uri="{FF2B5EF4-FFF2-40B4-BE49-F238E27FC236}">
              <a16:creationId xmlns:a16="http://schemas.microsoft.com/office/drawing/2014/main" id="{00000000-0008-0000-0400-00003001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305" name="Text Box 2">
          <a:extLst>
            <a:ext uri="{FF2B5EF4-FFF2-40B4-BE49-F238E27FC236}">
              <a16:creationId xmlns:a16="http://schemas.microsoft.com/office/drawing/2014/main" id="{00000000-0008-0000-0400-00003101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306" name="Text Box 1">
          <a:extLst>
            <a:ext uri="{FF2B5EF4-FFF2-40B4-BE49-F238E27FC236}">
              <a16:creationId xmlns:a16="http://schemas.microsoft.com/office/drawing/2014/main" id="{00000000-0008-0000-0400-00003201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307" name="Text Box 2">
          <a:extLst>
            <a:ext uri="{FF2B5EF4-FFF2-40B4-BE49-F238E27FC236}">
              <a16:creationId xmlns:a16="http://schemas.microsoft.com/office/drawing/2014/main" id="{00000000-0008-0000-0400-00003301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308" name="Text Box 1">
          <a:extLst>
            <a:ext uri="{FF2B5EF4-FFF2-40B4-BE49-F238E27FC236}">
              <a16:creationId xmlns:a16="http://schemas.microsoft.com/office/drawing/2014/main" id="{00000000-0008-0000-0400-00003401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192</xdr:row>
      <xdr:rowOff>0</xdr:rowOff>
    </xdr:from>
    <xdr:to>
      <xdr:col>1</xdr:col>
      <xdr:colOff>882650</xdr:colOff>
      <xdr:row>193</xdr:row>
      <xdr:rowOff>0</xdr:rowOff>
    </xdr:to>
    <xdr:sp macro="" textlink="">
      <xdr:nvSpPr>
        <xdr:cNvPr id="309" name="Text Box 2">
          <a:extLst>
            <a:ext uri="{FF2B5EF4-FFF2-40B4-BE49-F238E27FC236}">
              <a16:creationId xmlns:a16="http://schemas.microsoft.com/office/drawing/2014/main" id="{00000000-0008-0000-0400-000035010000}"/>
            </a:ext>
          </a:extLst>
        </xdr:cNvPr>
        <xdr:cNvSpPr txBox="1">
          <a:spLocks noChangeArrowheads="1"/>
        </xdr:cNvSpPr>
      </xdr:nvSpPr>
      <xdr:spPr bwMode="auto">
        <a:xfrm>
          <a:off x="1274445" y="33710880"/>
          <a:ext cx="0" cy="167640"/>
        </a:xfrm>
        <a:prstGeom prst="rect">
          <a:avLst/>
        </a:prstGeom>
        <a:noFill/>
        <a:ln w="9525">
          <a:noFill/>
          <a:miter lim="800000"/>
          <a:headEnd/>
          <a:tailEnd/>
        </a:ln>
      </xdr:spPr>
    </xdr:sp>
    <xdr:clientData/>
  </xdr:twoCellAnchor>
  <xdr:twoCellAnchor editAs="oneCell">
    <xdr:from>
      <xdr:col>1</xdr:col>
      <xdr:colOff>885825</xdr:colOff>
      <xdr:row>164</xdr:row>
      <xdr:rowOff>0</xdr:rowOff>
    </xdr:from>
    <xdr:to>
      <xdr:col>1</xdr:col>
      <xdr:colOff>882650</xdr:colOff>
      <xdr:row>165</xdr:row>
      <xdr:rowOff>0</xdr:rowOff>
    </xdr:to>
    <xdr:sp macro="" textlink="">
      <xdr:nvSpPr>
        <xdr:cNvPr id="310" name="Text Box 1">
          <a:extLst>
            <a:ext uri="{FF2B5EF4-FFF2-40B4-BE49-F238E27FC236}">
              <a16:creationId xmlns:a16="http://schemas.microsoft.com/office/drawing/2014/main" id="{00000000-0008-0000-0400-000036010000}"/>
            </a:ext>
          </a:extLst>
        </xdr:cNvPr>
        <xdr:cNvSpPr txBox="1">
          <a:spLocks noChangeArrowheads="1"/>
        </xdr:cNvSpPr>
      </xdr:nvSpPr>
      <xdr:spPr bwMode="auto">
        <a:xfrm>
          <a:off x="1274445" y="29016960"/>
          <a:ext cx="0" cy="167640"/>
        </a:xfrm>
        <a:prstGeom prst="rect">
          <a:avLst/>
        </a:prstGeom>
        <a:noFill/>
        <a:ln w="9525">
          <a:noFill/>
          <a:miter lim="800000"/>
          <a:headEnd/>
          <a:tailEnd/>
        </a:ln>
      </xdr:spPr>
    </xdr:sp>
    <xdr:clientData/>
  </xdr:twoCellAnchor>
  <xdr:twoCellAnchor editAs="oneCell">
    <xdr:from>
      <xdr:col>1</xdr:col>
      <xdr:colOff>885825</xdr:colOff>
      <xdr:row>164</xdr:row>
      <xdr:rowOff>0</xdr:rowOff>
    </xdr:from>
    <xdr:to>
      <xdr:col>1</xdr:col>
      <xdr:colOff>882650</xdr:colOff>
      <xdr:row>165</xdr:row>
      <xdr:rowOff>0</xdr:rowOff>
    </xdr:to>
    <xdr:sp macro="" textlink="">
      <xdr:nvSpPr>
        <xdr:cNvPr id="311" name="Text Box 2">
          <a:extLst>
            <a:ext uri="{FF2B5EF4-FFF2-40B4-BE49-F238E27FC236}">
              <a16:creationId xmlns:a16="http://schemas.microsoft.com/office/drawing/2014/main" id="{00000000-0008-0000-0400-000037010000}"/>
            </a:ext>
          </a:extLst>
        </xdr:cNvPr>
        <xdr:cNvSpPr txBox="1">
          <a:spLocks noChangeArrowheads="1"/>
        </xdr:cNvSpPr>
      </xdr:nvSpPr>
      <xdr:spPr bwMode="auto">
        <a:xfrm>
          <a:off x="1274445" y="29016960"/>
          <a:ext cx="0" cy="167640"/>
        </a:xfrm>
        <a:prstGeom prst="rect">
          <a:avLst/>
        </a:prstGeom>
        <a:noFill/>
        <a:ln w="9525">
          <a:noFill/>
          <a:miter lim="800000"/>
          <a:headEnd/>
          <a:tailEnd/>
        </a:ln>
      </xdr:spPr>
    </xdr:sp>
    <xdr:clientData/>
  </xdr:twoCellAnchor>
  <xdr:twoCellAnchor editAs="oneCell">
    <xdr:from>
      <xdr:col>1</xdr:col>
      <xdr:colOff>885825</xdr:colOff>
      <xdr:row>164</xdr:row>
      <xdr:rowOff>0</xdr:rowOff>
    </xdr:from>
    <xdr:to>
      <xdr:col>1</xdr:col>
      <xdr:colOff>882650</xdr:colOff>
      <xdr:row>165</xdr:row>
      <xdr:rowOff>0</xdr:rowOff>
    </xdr:to>
    <xdr:sp macro="" textlink="">
      <xdr:nvSpPr>
        <xdr:cNvPr id="312" name="Text Box 1">
          <a:extLst>
            <a:ext uri="{FF2B5EF4-FFF2-40B4-BE49-F238E27FC236}">
              <a16:creationId xmlns:a16="http://schemas.microsoft.com/office/drawing/2014/main" id="{00000000-0008-0000-0400-000038010000}"/>
            </a:ext>
          </a:extLst>
        </xdr:cNvPr>
        <xdr:cNvSpPr txBox="1">
          <a:spLocks noChangeArrowheads="1"/>
        </xdr:cNvSpPr>
      </xdr:nvSpPr>
      <xdr:spPr bwMode="auto">
        <a:xfrm>
          <a:off x="1274445" y="29016960"/>
          <a:ext cx="0" cy="167640"/>
        </a:xfrm>
        <a:prstGeom prst="rect">
          <a:avLst/>
        </a:prstGeom>
        <a:noFill/>
        <a:ln w="9525">
          <a:noFill/>
          <a:miter lim="800000"/>
          <a:headEnd/>
          <a:tailEnd/>
        </a:ln>
      </xdr:spPr>
    </xdr:sp>
    <xdr:clientData/>
  </xdr:twoCellAnchor>
  <xdr:twoCellAnchor editAs="oneCell">
    <xdr:from>
      <xdr:col>1</xdr:col>
      <xdr:colOff>885825</xdr:colOff>
      <xdr:row>164</xdr:row>
      <xdr:rowOff>0</xdr:rowOff>
    </xdr:from>
    <xdr:to>
      <xdr:col>1</xdr:col>
      <xdr:colOff>882650</xdr:colOff>
      <xdr:row>165</xdr:row>
      <xdr:rowOff>0</xdr:rowOff>
    </xdr:to>
    <xdr:sp macro="" textlink="">
      <xdr:nvSpPr>
        <xdr:cNvPr id="313" name="Text Box 2">
          <a:extLst>
            <a:ext uri="{FF2B5EF4-FFF2-40B4-BE49-F238E27FC236}">
              <a16:creationId xmlns:a16="http://schemas.microsoft.com/office/drawing/2014/main" id="{00000000-0008-0000-0400-000039010000}"/>
            </a:ext>
          </a:extLst>
        </xdr:cNvPr>
        <xdr:cNvSpPr txBox="1">
          <a:spLocks noChangeArrowheads="1"/>
        </xdr:cNvSpPr>
      </xdr:nvSpPr>
      <xdr:spPr bwMode="auto">
        <a:xfrm>
          <a:off x="1274445" y="29016960"/>
          <a:ext cx="0" cy="167640"/>
        </a:xfrm>
        <a:prstGeom prst="rect">
          <a:avLst/>
        </a:prstGeom>
        <a:noFill/>
        <a:ln w="9525">
          <a:noFill/>
          <a:miter lim="800000"/>
          <a:headEnd/>
          <a:tailEnd/>
        </a:ln>
      </xdr:spPr>
    </xdr:sp>
    <xdr:clientData/>
  </xdr:twoCellAnchor>
  <xdr:twoCellAnchor editAs="oneCell">
    <xdr:from>
      <xdr:col>1</xdr:col>
      <xdr:colOff>885825</xdr:colOff>
      <xdr:row>164</xdr:row>
      <xdr:rowOff>0</xdr:rowOff>
    </xdr:from>
    <xdr:to>
      <xdr:col>1</xdr:col>
      <xdr:colOff>882650</xdr:colOff>
      <xdr:row>165</xdr:row>
      <xdr:rowOff>0</xdr:rowOff>
    </xdr:to>
    <xdr:sp macro="" textlink="">
      <xdr:nvSpPr>
        <xdr:cNvPr id="314" name="Text Box 1">
          <a:extLst>
            <a:ext uri="{FF2B5EF4-FFF2-40B4-BE49-F238E27FC236}">
              <a16:creationId xmlns:a16="http://schemas.microsoft.com/office/drawing/2014/main" id="{00000000-0008-0000-0400-00003A010000}"/>
            </a:ext>
          </a:extLst>
        </xdr:cNvPr>
        <xdr:cNvSpPr txBox="1">
          <a:spLocks noChangeArrowheads="1"/>
        </xdr:cNvSpPr>
      </xdr:nvSpPr>
      <xdr:spPr bwMode="auto">
        <a:xfrm>
          <a:off x="1274445" y="29016960"/>
          <a:ext cx="0" cy="167640"/>
        </a:xfrm>
        <a:prstGeom prst="rect">
          <a:avLst/>
        </a:prstGeom>
        <a:noFill/>
        <a:ln w="9525">
          <a:noFill/>
          <a:miter lim="800000"/>
          <a:headEnd/>
          <a:tailEnd/>
        </a:ln>
      </xdr:spPr>
    </xdr:sp>
    <xdr:clientData/>
  </xdr:twoCellAnchor>
  <xdr:twoCellAnchor editAs="oneCell">
    <xdr:from>
      <xdr:col>1</xdr:col>
      <xdr:colOff>885825</xdr:colOff>
      <xdr:row>164</xdr:row>
      <xdr:rowOff>0</xdr:rowOff>
    </xdr:from>
    <xdr:to>
      <xdr:col>1</xdr:col>
      <xdr:colOff>882650</xdr:colOff>
      <xdr:row>165</xdr:row>
      <xdr:rowOff>0</xdr:rowOff>
    </xdr:to>
    <xdr:sp macro="" textlink="">
      <xdr:nvSpPr>
        <xdr:cNvPr id="315" name="Text Box 2">
          <a:extLst>
            <a:ext uri="{FF2B5EF4-FFF2-40B4-BE49-F238E27FC236}">
              <a16:creationId xmlns:a16="http://schemas.microsoft.com/office/drawing/2014/main" id="{00000000-0008-0000-0400-00003B010000}"/>
            </a:ext>
          </a:extLst>
        </xdr:cNvPr>
        <xdr:cNvSpPr txBox="1">
          <a:spLocks noChangeArrowheads="1"/>
        </xdr:cNvSpPr>
      </xdr:nvSpPr>
      <xdr:spPr bwMode="auto">
        <a:xfrm>
          <a:off x="1274445" y="29016960"/>
          <a:ext cx="0" cy="167640"/>
        </a:xfrm>
        <a:prstGeom prst="rect">
          <a:avLst/>
        </a:prstGeom>
        <a:noFill/>
        <a:ln w="9525">
          <a:noFill/>
          <a:miter lim="800000"/>
          <a:headEnd/>
          <a:tailEnd/>
        </a:ln>
      </xdr:spPr>
    </xdr:sp>
    <xdr:clientData/>
  </xdr:twoCellAnchor>
  <xdr:twoCellAnchor editAs="oneCell">
    <xdr:from>
      <xdr:col>1</xdr:col>
      <xdr:colOff>885825</xdr:colOff>
      <xdr:row>164</xdr:row>
      <xdr:rowOff>0</xdr:rowOff>
    </xdr:from>
    <xdr:to>
      <xdr:col>1</xdr:col>
      <xdr:colOff>882650</xdr:colOff>
      <xdr:row>165</xdr:row>
      <xdr:rowOff>0</xdr:rowOff>
    </xdr:to>
    <xdr:sp macro="" textlink="">
      <xdr:nvSpPr>
        <xdr:cNvPr id="316" name="Text Box 1">
          <a:extLst>
            <a:ext uri="{FF2B5EF4-FFF2-40B4-BE49-F238E27FC236}">
              <a16:creationId xmlns:a16="http://schemas.microsoft.com/office/drawing/2014/main" id="{00000000-0008-0000-0400-00003C010000}"/>
            </a:ext>
          </a:extLst>
        </xdr:cNvPr>
        <xdr:cNvSpPr txBox="1">
          <a:spLocks noChangeArrowheads="1"/>
        </xdr:cNvSpPr>
      </xdr:nvSpPr>
      <xdr:spPr bwMode="auto">
        <a:xfrm>
          <a:off x="1274445" y="29016960"/>
          <a:ext cx="0" cy="167640"/>
        </a:xfrm>
        <a:prstGeom prst="rect">
          <a:avLst/>
        </a:prstGeom>
        <a:noFill/>
        <a:ln w="9525">
          <a:noFill/>
          <a:miter lim="800000"/>
          <a:headEnd/>
          <a:tailEnd/>
        </a:ln>
      </xdr:spPr>
    </xdr:sp>
    <xdr:clientData/>
  </xdr:twoCellAnchor>
  <xdr:twoCellAnchor editAs="oneCell">
    <xdr:from>
      <xdr:col>1</xdr:col>
      <xdr:colOff>885825</xdr:colOff>
      <xdr:row>164</xdr:row>
      <xdr:rowOff>0</xdr:rowOff>
    </xdr:from>
    <xdr:to>
      <xdr:col>1</xdr:col>
      <xdr:colOff>882650</xdr:colOff>
      <xdr:row>165</xdr:row>
      <xdr:rowOff>0</xdr:rowOff>
    </xdr:to>
    <xdr:sp macro="" textlink="">
      <xdr:nvSpPr>
        <xdr:cNvPr id="317" name="Text Box 2">
          <a:extLst>
            <a:ext uri="{FF2B5EF4-FFF2-40B4-BE49-F238E27FC236}">
              <a16:creationId xmlns:a16="http://schemas.microsoft.com/office/drawing/2014/main" id="{00000000-0008-0000-0400-00003D010000}"/>
            </a:ext>
          </a:extLst>
        </xdr:cNvPr>
        <xdr:cNvSpPr txBox="1">
          <a:spLocks noChangeArrowheads="1"/>
        </xdr:cNvSpPr>
      </xdr:nvSpPr>
      <xdr:spPr bwMode="auto">
        <a:xfrm>
          <a:off x="1274445" y="29016960"/>
          <a:ext cx="0" cy="167640"/>
        </a:xfrm>
        <a:prstGeom prst="rect">
          <a:avLst/>
        </a:prstGeom>
        <a:noFill/>
        <a:ln w="9525">
          <a:noFill/>
          <a:miter lim="800000"/>
          <a:headEnd/>
          <a:tailEnd/>
        </a:ln>
      </xdr:spPr>
    </xdr:sp>
    <xdr:clientData/>
  </xdr:twoCellAnchor>
  <xdr:twoCellAnchor editAs="oneCell">
    <xdr:from>
      <xdr:col>1</xdr:col>
      <xdr:colOff>885825</xdr:colOff>
      <xdr:row>160</xdr:row>
      <xdr:rowOff>0</xdr:rowOff>
    </xdr:from>
    <xdr:to>
      <xdr:col>1</xdr:col>
      <xdr:colOff>882650</xdr:colOff>
      <xdr:row>161</xdr:row>
      <xdr:rowOff>0</xdr:rowOff>
    </xdr:to>
    <xdr:sp macro="" textlink="">
      <xdr:nvSpPr>
        <xdr:cNvPr id="318" name="Text Box 1">
          <a:extLst>
            <a:ext uri="{FF2B5EF4-FFF2-40B4-BE49-F238E27FC236}">
              <a16:creationId xmlns:a16="http://schemas.microsoft.com/office/drawing/2014/main" id="{00000000-0008-0000-0400-00003E010000}"/>
            </a:ext>
          </a:extLst>
        </xdr:cNvPr>
        <xdr:cNvSpPr txBox="1">
          <a:spLocks noChangeArrowheads="1"/>
        </xdr:cNvSpPr>
      </xdr:nvSpPr>
      <xdr:spPr bwMode="auto">
        <a:xfrm>
          <a:off x="1274445" y="28331160"/>
          <a:ext cx="0" cy="167640"/>
        </a:xfrm>
        <a:prstGeom prst="rect">
          <a:avLst/>
        </a:prstGeom>
        <a:noFill/>
        <a:ln w="9525">
          <a:noFill/>
          <a:miter lim="800000"/>
          <a:headEnd/>
          <a:tailEnd/>
        </a:ln>
      </xdr:spPr>
    </xdr:sp>
    <xdr:clientData/>
  </xdr:twoCellAnchor>
  <xdr:twoCellAnchor editAs="oneCell">
    <xdr:from>
      <xdr:col>1</xdr:col>
      <xdr:colOff>885825</xdr:colOff>
      <xdr:row>160</xdr:row>
      <xdr:rowOff>0</xdr:rowOff>
    </xdr:from>
    <xdr:to>
      <xdr:col>1</xdr:col>
      <xdr:colOff>882650</xdr:colOff>
      <xdr:row>161</xdr:row>
      <xdr:rowOff>0</xdr:rowOff>
    </xdr:to>
    <xdr:sp macro="" textlink="">
      <xdr:nvSpPr>
        <xdr:cNvPr id="319" name="Text Box 2">
          <a:extLst>
            <a:ext uri="{FF2B5EF4-FFF2-40B4-BE49-F238E27FC236}">
              <a16:creationId xmlns:a16="http://schemas.microsoft.com/office/drawing/2014/main" id="{00000000-0008-0000-0400-00003F010000}"/>
            </a:ext>
          </a:extLst>
        </xdr:cNvPr>
        <xdr:cNvSpPr txBox="1">
          <a:spLocks noChangeArrowheads="1"/>
        </xdr:cNvSpPr>
      </xdr:nvSpPr>
      <xdr:spPr bwMode="auto">
        <a:xfrm>
          <a:off x="1274445" y="28331160"/>
          <a:ext cx="0" cy="167640"/>
        </a:xfrm>
        <a:prstGeom prst="rect">
          <a:avLst/>
        </a:prstGeom>
        <a:noFill/>
        <a:ln w="9525">
          <a:noFill/>
          <a:miter lim="800000"/>
          <a:headEnd/>
          <a:tailEnd/>
        </a:ln>
      </xdr:spPr>
    </xdr:sp>
    <xdr:clientData/>
  </xdr:twoCellAnchor>
  <xdr:twoCellAnchor editAs="oneCell">
    <xdr:from>
      <xdr:col>1</xdr:col>
      <xdr:colOff>885825</xdr:colOff>
      <xdr:row>160</xdr:row>
      <xdr:rowOff>0</xdr:rowOff>
    </xdr:from>
    <xdr:to>
      <xdr:col>1</xdr:col>
      <xdr:colOff>882650</xdr:colOff>
      <xdr:row>161</xdr:row>
      <xdr:rowOff>0</xdr:rowOff>
    </xdr:to>
    <xdr:sp macro="" textlink="">
      <xdr:nvSpPr>
        <xdr:cNvPr id="320" name="Text Box 1">
          <a:extLst>
            <a:ext uri="{FF2B5EF4-FFF2-40B4-BE49-F238E27FC236}">
              <a16:creationId xmlns:a16="http://schemas.microsoft.com/office/drawing/2014/main" id="{00000000-0008-0000-0400-000040010000}"/>
            </a:ext>
          </a:extLst>
        </xdr:cNvPr>
        <xdr:cNvSpPr txBox="1">
          <a:spLocks noChangeArrowheads="1"/>
        </xdr:cNvSpPr>
      </xdr:nvSpPr>
      <xdr:spPr bwMode="auto">
        <a:xfrm>
          <a:off x="1274445" y="28331160"/>
          <a:ext cx="0" cy="167640"/>
        </a:xfrm>
        <a:prstGeom prst="rect">
          <a:avLst/>
        </a:prstGeom>
        <a:noFill/>
        <a:ln w="9525">
          <a:noFill/>
          <a:miter lim="800000"/>
          <a:headEnd/>
          <a:tailEnd/>
        </a:ln>
      </xdr:spPr>
    </xdr:sp>
    <xdr:clientData/>
  </xdr:twoCellAnchor>
  <xdr:twoCellAnchor editAs="oneCell">
    <xdr:from>
      <xdr:col>1</xdr:col>
      <xdr:colOff>885825</xdr:colOff>
      <xdr:row>160</xdr:row>
      <xdr:rowOff>0</xdr:rowOff>
    </xdr:from>
    <xdr:to>
      <xdr:col>1</xdr:col>
      <xdr:colOff>882650</xdr:colOff>
      <xdr:row>161</xdr:row>
      <xdr:rowOff>0</xdr:rowOff>
    </xdr:to>
    <xdr:sp macro="" textlink="">
      <xdr:nvSpPr>
        <xdr:cNvPr id="321" name="Text Box 2">
          <a:extLst>
            <a:ext uri="{FF2B5EF4-FFF2-40B4-BE49-F238E27FC236}">
              <a16:creationId xmlns:a16="http://schemas.microsoft.com/office/drawing/2014/main" id="{00000000-0008-0000-0400-000041010000}"/>
            </a:ext>
          </a:extLst>
        </xdr:cNvPr>
        <xdr:cNvSpPr txBox="1">
          <a:spLocks noChangeArrowheads="1"/>
        </xdr:cNvSpPr>
      </xdr:nvSpPr>
      <xdr:spPr bwMode="auto">
        <a:xfrm>
          <a:off x="1274445" y="28331160"/>
          <a:ext cx="0" cy="167640"/>
        </a:xfrm>
        <a:prstGeom prst="rect">
          <a:avLst/>
        </a:prstGeom>
        <a:noFill/>
        <a:ln w="9525">
          <a:noFill/>
          <a:miter lim="800000"/>
          <a:headEnd/>
          <a:tailEnd/>
        </a:ln>
      </xdr:spPr>
    </xdr:sp>
    <xdr:clientData/>
  </xdr:twoCellAnchor>
  <xdr:twoCellAnchor editAs="oneCell">
    <xdr:from>
      <xdr:col>1</xdr:col>
      <xdr:colOff>885825</xdr:colOff>
      <xdr:row>160</xdr:row>
      <xdr:rowOff>0</xdr:rowOff>
    </xdr:from>
    <xdr:to>
      <xdr:col>1</xdr:col>
      <xdr:colOff>882650</xdr:colOff>
      <xdr:row>161</xdr:row>
      <xdr:rowOff>0</xdr:rowOff>
    </xdr:to>
    <xdr:sp macro="" textlink="">
      <xdr:nvSpPr>
        <xdr:cNvPr id="322" name="Text Box 1">
          <a:extLst>
            <a:ext uri="{FF2B5EF4-FFF2-40B4-BE49-F238E27FC236}">
              <a16:creationId xmlns:a16="http://schemas.microsoft.com/office/drawing/2014/main" id="{00000000-0008-0000-0400-000042010000}"/>
            </a:ext>
          </a:extLst>
        </xdr:cNvPr>
        <xdr:cNvSpPr txBox="1">
          <a:spLocks noChangeArrowheads="1"/>
        </xdr:cNvSpPr>
      </xdr:nvSpPr>
      <xdr:spPr bwMode="auto">
        <a:xfrm>
          <a:off x="1274445" y="28331160"/>
          <a:ext cx="0" cy="167640"/>
        </a:xfrm>
        <a:prstGeom prst="rect">
          <a:avLst/>
        </a:prstGeom>
        <a:noFill/>
        <a:ln w="9525">
          <a:noFill/>
          <a:miter lim="800000"/>
          <a:headEnd/>
          <a:tailEnd/>
        </a:ln>
      </xdr:spPr>
    </xdr:sp>
    <xdr:clientData/>
  </xdr:twoCellAnchor>
  <xdr:twoCellAnchor editAs="oneCell">
    <xdr:from>
      <xdr:col>1</xdr:col>
      <xdr:colOff>885825</xdr:colOff>
      <xdr:row>160</xdr:row>
      <xdr:rowOff>0</xdr:rowOff>
    </xdr:from>
    <xdr:to>
      <xdr:col>1</xdr:col>
      <xdr:colOff>882650</xdr:colOff>
      <xdr:row>161</xdr:row>
      <xdr:rowOff>0</xdr:rowOff>
    </xdr:to>
    <xdr:sp macro="" textlink="">
      <xdr:nvSpPr>
        <xdr:cNvPr id="323" name="Text Box 2">
          <a:extLst>
            <a:ext uri="{FF2B5EF4-FFF2-40B4-BE49-F238E27FC236}">
              <a16:creationId xmlns:a16="http://schemas.microsoft.com/office/drawing/2014/main" id="{00000000-0008-0000-0400-000043010000}"/>
            </a:ext>
          </a:extLst>
        </xdr:cNvPr>
        <xdr:cNvSpPr txBox="1">
          <a:spLocks noChangeArrowheads="1"/>
        </xdr:cNvSpPr>
      </xdr:nvSpPr>
      <xdr:spPr bwMode="auto">
        <a:xfrm>
          <a:off x="1274445" y="28331160"/>
          <a:ext cx="0" cy="167640"/>
        </a:xfrm>
        <a:prstGeom prst="rect">
          <a:avLst/>
        </a:prstGeom>
        <a:noFill/>
        <a:ln w="9525">
          <a:noFill/>
          <a:miter lim="800000"/>
          <a:headEnd/>
          <a:tailEnd/>
        </a:ln>
      </xdr:spPr>
    </xdr:sp>
    <xdr:clientData/>
  </xdr:twoCellAnchor>
  <xdr:twoCellAnchor editAs="oneCell">
    <xdr:from>
      <xdr:col>1</xdr:col>
      <xdr:colOff>885825</xdr:colOff>
      <xdr:row>160</xdr:row>
      <xdr:rowOff>0</xdr:rowOff>
    </xdr:from>
    <xdr:to>
      <xdr:col>1</xdr:col>
      <xdr:colOff>882650</xdr:colOff>
      <xdr:row>161</xdr:row>
      <xdr:rowOff>0</xdr:rowOff>
    </xdr:to>
    <xdr:sp macro="" textlink="">
      <xdr:nvSpPr>
        <xdr:cNvPr id="324" name="Text Box 1">
          <a:extLst>
            <a:ext uri="{FF2B5EF4-FFF2-40B4-BE49-F238E27FC236}">
              <a16:creationId xmlns:a16="http://schemas.microsoft.com/office/drawing/2014/main" id="{00000000-0008-0000-0400-000044010000}"/>
            </a:ext>
          </a:extLst>
        </xdr:cNvPr>
        <xdr:cNvSpPr txBox="1">
          <a:spLocks noChangeArrowheads="1"/>
        </xdr:cNvSpPr>
      </xdr:nvSpPr>
      <xdr:spPr bwMode="auto">
        <a:xfrm>
          <a:off x="1274445" y="28331160"/>
          <a:ext cx="0" cy="167640"/>
        </a:xfrm>
        <a:prstGeom prst="rect">
          <a:avLst/>
        </a:prstGeom>
        <a:noFill/>
        <a:ln w="9525">
          <a:noFill/>
          <a:miter lim="800000"/>
          <a:headEnd/>
          <a:tailEnd/>
        </a:ln>
      </xdr:spPr>
    </xdr:sp>
    <xdr:clientData/>
  </xdr:twoCellAnchor>
  <xdr:twoCellAnchor editAs="oneCell">
    <xdr:from>
      <xdr:col>1</xdr:col>
      <xdr:colOff>885825</xdr:colOff>
      <xdr:row>160</xdr:row>
      <xdr:rowOff>0</xdr:rowOff>
    </xdr:from>
    <xdr:to>
      <xdr:col>1</xdr:col>
      <xdr:colOff>882650</xdr:colOff>
      <xdr:row>161</xdr:row>
      <xdr:rowOff>0</xdr:rowOff>
    </xdr:to>
    <xdr:sp macro="" textlink="">
      <xdr:nvSpPr>
        <xdr:cNvPr id="325" name="Text Box 2">
          <a:extLst>
            <a:ext uri="{FF2B5EF4-FFF2-40B4-BE49-F238E27FC236}">
              <a16:creationId xmlns:a16="http://schemas.microsoft.com/office/drawing/2014/main" id="{00000000-0008-0000-0400-000045010000}"/>
            </a:ext>
          </a:extLst>
        </xdr:cNvPr>
        <xdr:cNvSpPr txBox="1">
          <a:spLocks noChangeArrowheads="1"/>
        </xdr:cNvSpPr>
      </xdr:nvSpPr>
      <xdr:spPr bwMode="auto">
        <a:xfrm>
          <a:off x="1274445" y="2833116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26" name="Text Box 1">
          <a:extLst>
            <a:ext uri="{FF2B5EF4-FFF2-40B4-BE49-F238E27FC236}">
              <a16:creationId xmlns:a16="http://schemas.microsoft.com/office/drawing/2014/main" id="{00000000-0008-0000-0400-000046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27" name="Text Box 2">
          <a:extLst>
            <a:ext uri="{FF2B5EF4-FFF2-40B4-BE49-F238E27FC236}">
              <a16:creationId xmlns:a16="http://schemas.microsoft.com/office/drawing/2014/main" id="{00000000-0008-0000-0400-000047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28" name="Text Box 1">
          <a:extLst>
            <a:ext uri="{FF2B5EF4-FFF2-40B4-BE49-F238E27FC236}">
              <a16:creationId xmlns:a16="http://schemas.microsoft.com/office/drawing/2014/main" id="{00000000-0008-0000-0400-000048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29" name="Text Box 2">
          <a:extLst>
            <a:ext uri="{FF2B5EF4-FFF2-40B4-BE49-F238E27FC236}">
              <a16:creationId xmlns:a16="http://schemas.microsoft.com/office/drawing/2014/main" id="{00000000-0008-0000-0400-000049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30" name="Text Box 1">
          <a:extLst>
            <a:ext uri="{FF2B5EF4-FFF2-40B4-BE49-F238E27FC236}">
              <a16:creationId xmlns:a16="http://schemas.microsoft.com/office/drawing/2014/main" id="{00000000-0008-0000-0400-00004A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31" name="Text Box 2">
          <a:extLst>
            <a:ext uri="{FF2B5EF4-FFF2-40B4-BE49-F238E27FC236}">
              <a16:creationId xmlns:a16="http://schemas.microsoft.com/office/drawing/2014/main" id="{00000000-0008-0000-0400-00004B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32" name="Text Box 1">
          <a:extLst>
            <a:ext uri="{FF2B5EF4-FFF2-40B4-BE49-F238E27FC236}">
              <a16:creationId xmlns:a16="http://schemas.microsoft.com/office/drawing/2014/main" id="{00000000-0008-0000-0400-00004C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33" name="Text Box 2">
          <a:extLst>
            <a:ext uri="{FF2B5EF4-FFF2-40B4-BE49-F238E27FC236}">
              <a16:creationId xmlns:a16="http://schemas.microsoft.com/office/drawing/2014/main" id="{00000000-0008-0000-0400-00004D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34" name="Text Box 1">
          <a:extLst>
            <a:ext uri="{FF2B5EF4-FFF2-40B4-BE49-F238E27FC236}">
              <a16:creationId xmlns:a16="http://schemas.microsoft.com/office/drawing/2014/main" id="{00000000-0008-0000-0400-00004E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35" name="Text Box 2">
          <a:extLst>
            <a:ext uri="{FF2B5EF4-FFF2-40B4-BE49-F238E27FC236}">
              <a16:creationId xmlns:a16="http://schemas.microsoft.com/office/drawing/2014/main" id="{00000000-0008-0000-0400-00004F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36" name="Text Box 1">
          <a:extLst>
            <a:ext uri="{FF2B5EF4-FFF2-40B4-BE49-F238E27FC236}">
              <a16:creationId xmlns:a16="http://schemas.microsoft.com/office/drawing/2014/main" id="{00000000-0008-0000-0400-000050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37" name="Text Box 2">
          <a:extLst>
            <a:ext uri="{FF2B5EF4-FFF2-40B4-BE49-F238E27FC236}">
              <a16:creationId xmlns:a16="http://schemas.microsoft.com/office/drawing/2014/main" id="{00000000-0008-0000-0400-000051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38" name="Text Box 1">
          <a:extLst>
            <a:ext uri="{FF2B5EF4-FFF2-40B4-BE49-F238E27FC236}">
              <a16:creationId xmlns:a16="http://schemas.microsoft.com/office/drawing/2014/main" id="{00000000-0008-0000-0400-000052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39" name="Text Box 2">
          <a:extLst>
            <a:ext uri="{FF2B5EF4-FFF2-40B4-BE49-F238E27FC236}">
              <a16:creationId xmlns:a16="http://schemas.microsoft.com/office/drawing/2014/main" id="{00000000-0008-0000-0400-000053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40" name="Text Box 1">
          <a:extLst>
            <a:ext uri="{FF2B5EF4-FFF2-40B4-BE49-F238E27FC236}">
              <a16:creationId xmlns:a16="http://schemas.microsoft.com/office/drawing/2014/main" id="{00000000-0008-0000-0400-000054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41" name="Text Box 2">
          <a:extLst>
            <a:ext uri="{FF2B5EF4-FFF2-40B4-BE49-F238E27FC236}">
              <a16:creationId xmlns:a16="http://schemas.microsoft.com/office/drawing/2014/main" id="{00000000-0008-0000-0400-000055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42" name="Text Box 1">
          <a:extLst>
            <a:ext uri="{FF2B5EF4-FFF2-40B4-BE49-F238E27FC236}">
              <a16:creationId xmlns:a16="http://schemas.microsoft.com/office/drawing/2014/main" id="{00000000-0008-0000-0400-000056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43" name="Text Box 2">
          <a:extLst>
            <a:ext uri="{FF2B5EF4-FFF2-40B4-BE49-F238E27FC236}">
              <a16:creationId xmlns:a16="http://schemas.microsoft.com/office/drawing/2014/main" id="{00000000-0008-0000-0400-000057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44" name="Text Box 1">
          <a:extLst>
            <a:ext uri="{FF2B5EF4-FFF2-40B4-BE49-F238E27FC236}">
              <a16:creationId xmlns:a16="http://schemas.microsoft.com/office/drawing/2014/main" id="{00000000-0008-0000-0400-000058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45" name="Text Box 2">
          <a:extLst>
            <a:ext uri="{FF2B5EF4-FFF2-40B4-BE49-F238E27FC236}">
              <a16:creationId xmlns:a16="http://schemas.microsoft.com/office/drawing/2014/main" id="{00000000-0008-0000-0400-000059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46" name="Text Box 1">
          <a:extLst>
            <a:ext uri="{FF2B5EF4-FFF2-40B4-BE49-F238E27FC236}">
              <a16:creationId xmlns:a16="http://schemas.microsoft.com/office/drawing/2014/main" id="{00000000-0008-0000-0400-00005A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47" name="Text Box 2">
          <a:extLst>
            <a:ext uri="{FF2B5EF4-FFF2-40B4-BE49-F238E27FC236}">
              <a16:creationId xmlns:a16="http://schemas.microsoft.com/office/drawing/2014/main" id="{00000000-0008-0000-0400-00005B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48" name="Text Box 1">
          <a:extLst>
            <a:ext uri="{FF2B5EF4-FFF2-40B4-BE49-F238E27FC236}">
              <a16:creationId xmlns:a16="http://schemas.microsoft.com/office/drawing/2014/main" id="{00000000-0008-0000-0400-00005C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49" name="Text Box 2">
          <a:extLst>
            <a:ext uri="{FF2B5EF4-FFF2-40B4-BE49-F238E27FC236}">
              <a16:creationId xmlns:a16="http://schemas.microsoft.com/office/drawing/2014/main" id="{00000000-0008-0000-0400-00005D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50" name="Text Box 1">
          <a:extLst>
            <a:ext uri="{FF2B5EF4-FFF2-40B4-BE49-F238E27FC236}">
              <a16:creationId xmlns:a16="http://schemas.microsoft.com/office/drawing/2014/main" id="{00000000-0008-0000-0400-00005E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51" name="Text Box 2">
          <a:extLst>
            <a:ext uri="{FF2B5EF4-FFF2-40B4-BE49-F238E27FC236}">
              <a16:creationId xmlns:a16="http://schemas.microsoft.com/office/drawing/2014/main" id="{00000000-0008-0000-0400-00005F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52" name="Text Box 1">
          <a:extLst>
            <a:ext uri="{FF2B5EF4-FFF2-40B4-BE49-F238E27FC236}">
              <a16:creationId xmlns:a16="http://schemas.microsoft.com/office/drawing/2014/main" id="{00000000-0008-0000-0400-000060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53" name="Text Box 2">
          <a:extLst>
            <a:ext uri="{FF2B5EF4-FFF2-40B4-BE49-F238E27FC236}">
              <a16:creationId xmlns:a16="http://schemas.microsoft.com/office/drawing/2014/main" id="{00000000-0008-0000-0400-000061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54" name="Text Box 1">
          <a:extLst>
            <a:ext uri="{FF2B5EF4-FFF2-40B4-BE49-F238E27FC236}">
              <a16:creationId xmlns:a16="http://schemas.microsoft.com/office/drawing/2014/main" id="{00000000-0008-0000-0400-000062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55" name="Text Box 2">
          <a:extLst>
            <a:ext uri="{FF2B5EF4-FFF2-40B4-BE49-F238E27FC236}">
              <a16:creationId xmlns:a16="http://schemas.microsoft.com/office/drawing/2014/main" id="{00000000-0008-0000-0400-000063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56" name="Text Box 1">
          <a:extLst>
            <a:ext uri="{FF2B5EF4-FFF2-40B4-BE49-F238E27FC236}">
              <a16:creationId xmlns:a16="http://schemas.microsoft.com/office/drawing/2014/main" id="{00000000-0008-0000-0400-000064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57" name="Text Box 2">
          <a:extLst>
            <a:ext uri="{FF2B5EF4-FFF2-40B4-BE49-F238E27FC236}">
              <a16:creationId xmlns:a16="http://schemas.microsoft.com/office/drawing/2014/main" id="{00000000-0008-0000-0400-000065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58" name="Text Box 1">
          <a:extLst>
            <a:ext uri="{FF2B5EF4-FFF2-40B4-BE49-F238E27FC236}">
              <a16:creationId xmlns:a16="http://schemas.microsoft.com/office/drawing/2014/main" id="{00000000-0008-0000-0400-000066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59" name="Text Box 2">
          <a:extLst>
            <a:ext uri="{FF2B5EF4-FFF2-40B4-BE49-F238E27FC236}">
              <a16:creationId xmlns:a16="http://schemas.microsoft.com/office/drawing/2014/main" id="{00000000-0008-0000-0400-000067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60" name="Text Box 1">
          <a:extLst>
            <a:ext uri="{FF2B5EF4-FFF2-40B4-BE49-F238E27FC236}">
              <a16:creationId xmlns:a16="http://schemas.microsoft.com/office/drawing/2014/main" id="{00000000-0008-0000-0400-000068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198</xdr:row>
      <xdr:rowOff>0</xdr:rowOff>
    </xdr:from>
    <xdr:to>
      <xdr:col>1</xdr:col>
      <xdr:colOff>882650</xdr:colOff>
      <xdr:row>199</xdr:row>
      <xdr:rowOff>0</xdr:rowOff>
    </xdr:to>
    <xdr:sp macro="" textlink="">
      <xdr:nvSpPr>
        <xdr:cNvPr id="361" name="Text Box 2">
          <a:extLst>
            <a:ext uri="{FF2B5EF4-FFF2-40B4-BE49-F238E27FC236}">
              <a16:creationId xmlns:a16="http://schemas.microsoft.com/office/drawing/2014/main" id="{00000000-0008-0000-0400-000069010000}"/>
            </a:ext>
          </a:extLst>
        </xdr:cNvPr>
        <xdr:cNvSpPr txBox="1">
          <a:spLocks noChangeArrowheads="1"/>
        </xdr:cNvSpPr>
      </xdr:nvSpPr>
      <xdr:spPr bwMode="auto">
        <a:xfrm>
          <a:off x="1274445" y="34716720"/>
          <a:ext cx="0" cy="167640"/>
        </a:xfrm>
        <a:prstGeom prst="rect">
          <a:avLst/>
        </a:prstGeom>
        <a:noFill/>
        <a:ln w="9525">
          <a:noFill/>
          <a:miter lim="800000"/>
          <a:headEnd/>
          <a:tailEnd/>
        </a:ln>
      </xdr:spPr>
    </xdr:sp>
    <xdr:clientData/>
  </xdr:twoCellAnchor>
  <xdr:twoCellAnchor editAs="oneCell">
    <xdr:from>
      <xdr:col>1</xdr:col>
      <xdr:colOff>885825</xdr:colOff>
      <xdr:row>159</xdr:row>
      <xdr:rowOff>0</xdr:rowOff>
    </xdr:from>
    <xdr:to>
      <xdr:col>1</xdr:col>
      <xdr:colOff>882650</xdr:colOff>
      <xdr:row>160</xdr:row>
      <xdr:rowOff>0</xdr:rowOff>
    </xdr:to>
    <xdr:sp macro="" textlink="">
      <xdr:nvSpPr>
        <xdr:cNvPr id="362" name="Text Box 1">
          <a:extLst>
            <a:ext uri="{FF2B5EF4-FFF2-40B4-BE49-F238E27FC236}">
              <a16:creationId xmlns:a16="http://schemas.microsoft.com/office/drawing/2014/main" id="{00000000-0008-0000-0400-00006A010000}"/>
            </a:ext>
          </a:extLst>
        </xdr:cNvPr>
        <xdr:cNvSpPr txBox="1">
          <a:spLocks noChangeArrowheads="1"/>
        </xdr:cNvSpPr>
      </xdr:nvSpPr>
      <xdr:spPr bwMode="auto">
        <a:xfrm>
          <a:off x="1274445" y="28163520"/>
          <a:ext cx="0" cy="167640"/>
        </a:xfrm>
        <a:prstGeom prst="rect">
          <a:avLst/>
        </a:prstGeom>
        <a:noFill/>
        <a:ln w="9525">
          <a:noFill/>
          <a:miter lim="800000"/>
          <a:headEnd/>
          <a:tailEnd/>
        </a:ln>
      </xdr:spPr>
    </xdr:sp>
    <xdr:clientData/>
  </xdr:twoCellAnchor>
  <xdr:twoCellAnchor editAs="oneCell">
    <xdr:from>
      <xdr:col>1</xdr:col>
      <xdr:colOff>885825</xdr:colOff>
      <xdr:row>159</xdr:row>
      <xdr:rowOff>0</xdr:rowOff>
    </xdr:from>
    <xdr:to>
      <xdr:col>1</xdr:col>
      <xdr:colOff>882650</xdr:colOff>
      <xdr:row>160</xdr:row>
      <xdr:rowOff>0</xdr:rowOff>
    </xdr:to>
    <xdr:sp macro="" textlink="">
      <xdr:nvSpPr>
        <xdr:cNvPr id="363" name="Text Box 2">
          <a:extLst>
            <a:ext uri="{FF2B5EF4-FFF2-40B4-BE49-F238E27FC236}">
              <a16:creationId xmlns:a16="http://schemas.microsoft.com/office/drawing/2014/main" id="{00000000-0008-0000-0400-00006B010000}"/>
            </a:ext>
          </a:extLst>
        </xdr:cNvPr>
        <xdr:cNvSpPr txBox="1">
          <a:spLocks noChangeArrowheads="1"/>
        </xdr:cNvSpPr>
      </xdr:nvSpPr>
      <xdr:spPr bwMode="auto">
        <a:xfrm>
          <a:off x="1274445" y="28163520"/>
          <a:ext cx="0" cy="167640"/>
        </a:xfrm>
        <a:prstGeom prst="rect">
          <a:avLst/>
        </a:prstGeom>
        <a:noFill/>
        <a:ln w="9525">
          <a:noFill/>
          <a:miter lim="800000"/>
          <a:headEnd/>
          <a:tailEnd/>
        </a:ln>
      </xdr:spPr>
    </xdr:sp>
    <xdr:clientData/>
  </xdr:twoCellAnchor>
  <xdr:twoCellAnchor editAs="oneCell">
    <xdr:from>
      <xdr:col>1</xdr:col>
      <xdr:colOff>885825</xdr:colOff>
      <xdr:row>159</xdr:row>
      <xdr:rowOff>0</xdr:rowOff>
    </xdr:from>
    <xdr:to>
      <xdr:col>1</xdr:col>
      <xdr:colOff>882650</xdr:colOff>
      <xdr:row>160</xdr:row>
      <xdr:rowOff>0</xdr:rowOff>
    </xdr:to>
    <xdr:sp macro="" textlink="">
      <xdr:nvSpPr>
        <xdr:cNvPr id="364" name="Text Box 1">
          <a:extLst>
            <a:ext uri="{FF2B5EF4-FFF2-40B4-BE49-F238E27FC236}">
              <a16:creationId xmlns:a16="http://schemas.microsoft.com/office/drawing/2014/main" id="{00000000-0008-0000-0400-00006C010000}"/>
            </a:ext>
          </a:extLst>
        </xdr:cNvPr>
        <xdr:cNvSpPr txBox="1">
          <a:spLocks noChangeArrowheads="1"/>
        </xdr:cNvSpPr>
      </xdr:nvSpPr>
      <xdr:spPr bwMode="auto">
        <a:xfrm>
          <a:off x="1274445" y="28163520"/>
          <a:ext cx="0" cy="167640"/>
        </a:xfrm>
        <a:prstGeom prst="rect">
          <a:avLst/>
        </a:prstGeom>
        <a:noFill/>
        <a:ln w="9525">
          <a:noFill/>
          <a:miter lim="800000"/>
          <a:headEnd/>
          <a:tailEnd/>
        </a:ln>
      </xdr:spPr>
    </xdr:sp>
    <xdr:clientData/>
  </xdr:twoCellAnchor>
  <xdr:twoCellAnchor editAs="oneCell">
    <xdr:from>
      <xdr:col>1</xdr:col>
      <xdr:colOff>885825</xdr:colOff>
      <xdr:row>159</xdr:row>
      <xdr:rowOff>0</xdr:rowOff>
    </xdr:from>
    <xdr:to>
      <xdr:col>1</xdr:col>
      <xdr:colOff>882650</xdr:colOff>
      <xdr:row>160</xdr:row>
      <xdr:rowOff>0</xdr:rowOff>
    </xdr:to>
    <xdr:sp macro="" textlink="">
      <xdr:nvSpPr>
        <xdr:cNvPr id="365" name="Text Box 2">
          <a:extLst>
            <a:ext uri="{FF2B5EF4-FFF2-40B4-BE49-F238E27FC236}">
              <a16:creationId xmlns:a16="http://schemas.microsoft.com/office/drawing/2014/main" id="{00000000-0008-0000-0400-00006D010000}"/>
            </a:ext>
          </a:extLst>
        </xdr:cNvPr>
        <xdr:cNvSpPr txBox="1">
          <a:spLocks noChangeArrowheads="1"/>
        </xdr:cNvSpPr>
      </xdr:nvSpPr>
      <xdr:spPr bwMode="auto">
        <a:xfrm>
          <a:off x="1274445" y="28163520"/>
          <a:ext cx="0" cy="167640"/>
        </a:xfrm>
        <a:prstGeom prst="rect">
          <a:avLst/>
        </a:prstGeom>
        <a:noFill/>
        <a:ln w="9525">
          <a:noFill/>
          <a:miter lim="800000"/>
          <a:headEnd/>
          <a:tailEnd/>
        </a:ln>
      </xdr:spPr>
    </xdr:sp>
    <xdr:clientData/>
  </xdr:twoCellAnchor>
  <xdr:twoCellAnchor editAs="oneCell">
    <xdr:from>
      <xdr:col>1</xdr:col>
      <xdr:colOff>885825</xdr:colOff>
      <xdr:row>159</xdr:row>
      <xdr:rowOff>0</xdr:rowOff>
    </xdr:from>
    <xdr:to>
      <xdr:col>1</xdr:col>
      <xdr:colOff>882650</xdr:colOff>
      <xdr:row>160</xdr:row>
      <xdr:rowOff>0</xdr:rowOff>
    </xdr:to>
    <xdr:sp macro="" textlink="">
      <xdr:nvSpPr>
        <xdr:cNvPr id="366" name="Text Box 1">
          <a:extLst>
            <a:ext uri="{FF2B5EF4-FFF2-40B4-BE49-F238E27FC236}">
              <a16:creationId xmlns:a16="http://schemas.microsoft.com/office/drawing/2014/main" id="{00000000-0008-0000-0400-00006E010000}"/>
            </a:ext>
          </a:extLst>
        </xdr:cNvPr>
        <xdr:cNvSpPr txBox="1">
          <a:spLocks noChangeArrowheads="1"/>
        </xdr:cNvSpPr>
      </xdr:nvSpPr>
      <xdr:spPr bwMode="auto">
        <a:xfrm>
          <a:off x="1274445" y="28163520"/>
          <a:ext cx="0" cy="167640"/>
        </a:xfrm>
        <a:prstGeom prst="rect">
          <a:avLst/>
        </a:prstGeom>
        <a:noFill/>
        <a:ln w="9525">
          <a:noFill/>
          <a:miter lim="800000"/>
          <a:headEnd/>
          <a:tailEnd/>
        </a:ln>
      </xdr:spPr>
    </xdr:sp>
    <xdr:clientData/>
  </xdr:twoCellAnchor>
  <xdr:twoCellAnchor editAs="oneCell">
    <xdr:from>
      <xdr:col>1</xdr:col>
      <xdr:colOff>885825</xdr:colOff>
      <xdr:row>159</xdr:row>
      <xdr:rowOff>0</xdr:rowOff>
    </xdr:from>
    <xdr:to>
      <xdr:col>1</xdr:col>
      <xdr:colOff>882650</xdr:colOff>
      <xdr:row>160</xdr:row>
      <xdr:rowOff>0</xdr:rowOff>
    </xdr:to>
    <xdr:sp macro="" textlink="">
      <xdr:nvSpPr>
        <xdr:cNvPr id="367" name="Text Box 2">
          <a:extLst>
            <a:ext uri="{FF2B5EF4-FFF2-40B4-BE49-F238E27FC236}">
              <a16:creationId xmlns:a16="http://schemas.microsoft.com/office/drawing/2014/main" id="{00000000-0008-0000-0400-00006F010000}"/>
            </a:ext>
          </a:extLst>
        </xdr:cNvPr>
        <xdr:cNvSpPr txBox="1">
          <a:spLocks noChangeArrowheads="1"/>
        </xdr:cNvSpPr>
      </xdr:nvSpPr>
      <xdr:spPr bwMode="auto">
        <a:xfrm>
          <a:off x="1274445" y="28163520"/>
          <a:ext cx="0" cy="167640"/>
        </a:xfrm>
        <a:prstGeom prst="rect">
          <a:avLst/>
        </a:prstGeom>
        <a:noFill/>
        <a:ln w="9525">
          <a:noFill/>
          <a:miter lim="800000"/>
          <a:headEnd/>
          <a:tailEnd/>
        </a:ln>
      </xdr:spPr>
    </xdr:sp>
    <xdr:clientData/>
  </xdr:twoCellAnchor>
  <xdr:twoCellAnchor editAs="oneCell">
    <xdr:from>
      <xdr:col>1</xdr:col>
      <xdr:colOff>885825</xdr:colOff>
      <xdr:row>159</xdr:row>
      <xdr:rowOff>0</xdr:rowOff>
    </xdr:from>
    <xdr:to>
      <xdr:col>1</xdr:col>
      <xdr:colOff>882650</xdr:colOff>
      <xdr:row>160</xdr:row>
      <xdr:rowOff>0</xdr:rowOff>
    </xdr:to>
    <xdr:sp macro="" textlink="">
      <xdr:nvSpPr>
        <xdr:cNvPr id="368" name="Text Box 1">
          <a:extLst>
            <a:ext uri="{FF2B5EF4-FFF2-40B4-BE49-F238E27FC236}">
              <a16:creationId xmlns:a16="http://schemas.microsoft.com/office/drawing/2014/main" id="{00000000-0008-0000-0400-000070010000}"/>
            </a:ext>
          </a:extLst>
        </xdr:cNvPr>
        <xdr:cNvSpPr txBox="1">
          <a:spLocks noChangeArrowheads="1"/>
        </xdr:cNvSpPr>
      </xdr:nvSpPr>
      <xdr:spPr bwMode="auto">
        <a:xfrm>
          <a:off x="1274445" y="28163520"/>
          <a:ext cx="0" cy="167640"/>
        </a:xfrm>
        <a:prstGeom prst="rect">
          <a:avLst/>
        </a:prstGeom>
        <a:noFill/>
        <a:ln w="9525">
          <a:noFill/>
          <a:miter lim="800000"/>
          <a:headEnd/>
          <a:tailEnd/>
        </a:ln>
      </xdr:spPr>
    </xdr:sp>
    <xdr:clientData/>
  </xdr:twoCellAnchor>
  <xdr:twoCellAnchor editAs="oneCell">
    <xdr:from>
      <xdr:col>1</xdr:col>
      <xdr:colOff>885825</xdr:colOff>
      <xdr:row>159</xdr:row>
      <xdr:rowOff>0</xdr:rowOff>
    </xdr:from>
    <xdr:to>
      <xdr:col>1</xdr:col>
      <xdr:colOff>882650</xdr:colOff>
      <xdr:row>160</xdr:row>
      <xdr:rowOff>0</xdr:rowOff>
    </xdr:to>
    <xdr:sp macro="" textlink="">
      <xdr:nvSpPr>
        <xdr:cNvPr id="369" name="Text Box 2">
          <a:extLst>
            <a:ext uri="{FF2B5EF4-FFF2-40B4-BE49-F238E27FC236}">
              <a16:creationId xmlns:a16="http://schemas.microsoft.com/office/drawing/2014/main" id="{00000000-0008-0000-0400-000071010000}"/>
            </a:ext>
          </a:extLst>
        </xdr:cNvPr>
        <xdr:cNvSpPr txBox="1">
          <a:spLocks noChangeArrowheads="1"/>
        </xdr:cNvSpPr>
      </xdr:nvSpPr>
      <xdr:spPr bwMode="auto">
        <a:xfrm>
          <a:off x="1274445" y="28163520"/>
          <a:ext cx="0" cy="167640"/>
        </a:xfrm>
        <a:prstGeom prst="rect">
          <a:avLst/>
        </a:prstGeom>
        <a:noFill/>
        <a:ln w="9525">
          <a:noFill/>
          <a:miter lim="800000"/>
          <a:headEnd/>
          <a:tailEnd/>
        </a:ln>
      </xdr:spPr>
    </xdr:sp>
    <xdr:clientData/>
  </xdr:twoCellAnchor>
  <xdr:twoCellAnchor editAs="oneCell">
    <xdr:from>
      <xdr:col>1</xdr:col>
      <xdr:colOff>885825</xdr:colOff>
      <xdr:row>154</xdr:row>
      <xdr:rowOff>0</xdr:rowOff>
    </xdr:from>
    <xdr:to>
      <xdr:col>1</xdr:col>
      <xdr:colOff>882650</xdr:colOff>
      <xdr:row>155</xdr:row>
      <xdr:rowOff>0</xdr:rowOff>
    </xdr:to>
    <xdr:sp macro="" textlink="">
      <xdr:nvSpPr>
        <xdr:cNvPr id="370" name="Text Box 1">
          <a:extLst>
            <a:ext uri="{FF2B5EF4-FFF2-40B4-BE49-F238E27FC236}">
              <a16:creationId xmlns:a16="http://schemas.microsoft.com/office/drawing/2014/main" id="{00000000-0008-0000-0400-000072010000}"/>
            </a:ext>
          </a:extLst>
        </xdr:cNvPr>
        <xdr:cNvSpPr txBox="1">
          <a:spLocks noChangeArrowheads="1"/>
        </xdr:cNvSpPr>
      </xdr:nvSpPr>
      <xdr:spPr bwMode="auto">
        <a:xfrm>
          <a:off x="1274445" y="27325320"/>
          <a:ext cx="0" cy="167640"/>
        </a:xfrm>
        <a:prstGeom prst="rect">
          <a:avLst/>
        </a:prstGeom>
        <a:noFill/>
        <a:ln w="9525">
          <a:noFill/>
          <a:miter lim="800000"/>
          <a:headEnd/>
          <a:tailEnd/>
        </a:ln>
      </xdr:spPr>
    </xdr:sp>
    <xdr:clientData/>
  </xdr:twoCellAnchor>
  <xdr:twoCellAnchor editAs="oneCell">
    <xdr:from>
      <xdr:col>1</xdr:col>
      <xdr:colOff>885825</xdr:colOff>
      <xdr:row>154</xdr:row>
      <xdr:rowOff>0</xdr:rowOff>
    </xdr:from>
    <xdr:to>
      <xdr:col>1</xdr:col>
      <xdr:colOff>882650</xdr:colOff>
      <xdr:row>155</xdr:row>
      <xdr:rowOff>0</xdr:rowOff>
    </xdr:to>
    <xdr:sp macro="" textlink="">
      <xdr:nvSpPr>
        <xdr:cNvPr id="371" name="Text Box 2">
          <a:extLst>
            <a:ext uri="{FF2B5EF4-FFF2-40B4-BE49-F238E27FC236}">
              <a16:creationId xmlns:a16="http://schemas.microsoft.com/office/drawing/2014/main" id="{00000000-0008-0000-0400-000073010000}"/>
            </a:ext>
          </a:extLst>
        </xdr:cNvPr>
        <xdr:cNvSpPr txBox="1">
          <a:spLocks noChangeArrowheads="1"/>
        </xdr:cNvSpPr>
      </xdr:nvSpPr>
      <xdr:spPr bwMode="auto">
        <a:xfrm>
          <a:off x="1274445" y="27325320"/>
          <a:ext cx="0" cy="167640"/>
        </a:xfrm>
        <a:prstGeom prst="rect">
          <a:avLst/>
        </a:prstGeom>
        <a:noFill/>
        <a:ln w="9525">
          <a:noFill/>
          <a:miter lim="800000"/>
          <a:headEnd/>
          <a:tailEnd/>
        </a:ln>
      </xdr:spPr>
    </xdr:sp>
    <xdr:clientData/>
  </xdr:twoCellAnchor>
  <xdr:twoCellAnchor editAs="oneCell">
    <xdr:from>
      <xdr:col>1</xdr:col>
      <xdr:colOff>885825</xdr:colOff>
      <xdr:row>154</xdr:row>
      <xdr:rowOff>0</xdr:rowOff>
    </xdr:from>
    <xdr:to>
      <xdr:col>1</xdr:col>
      <xdr:colOff>882650</xdr:colOff>
      <xdr:row>155</xdr:row>
      <xdr:rowOff>0</xdr:rowOff>
    </xdr:to>
    <xdr:sp macro="" textlink="">
      <xdr:nvSpPr>
        <xdr:cNvPr id="372" name="Text Box 1">
          <a:extLst>
            <a:ext uri="{FF2B5EF4-FFF2-40B4-BE49-F238E27FC236}">
              <a16:creationId xmlns:a16="http://schemas.microsoft.com/office/drawing/2014/main" id="{00000000-0008-0000-0400-000074010000}"/>
            </a:ext>
          </a:extLst>
        </xdr:cNvPr>
        <xdr:cNvSpPr txBox="1">
          <a:spLocks noChangeArrowheads="1"/>
        </xdr:cNvSpPr>
      </xdr:nvSpPr>
      <xdr:spPr bwMode="auto">
        <a:xfrm>
          <a:off x="1274445" y="27325320"/>
          <a:ext cx="0" cy="167640"/>
        </a:xfrm>
        <a:prstGeom prst="rect">
          <a:avLst/>
        </a:prstGeom>
        <a:noFill/>
        <a:ln w="9525">
          <a:noFill/>
          <a:miter lim="800000"/>
          <a:headEnd/>
          <a:tailEnd/>
        </a:ln>
      </xdr:spPr>
    </xdr:sp>
    <xdr:clientData/>
  </xdr:twoCellAnchor>
  <xdr:twoCellAnchor editAs="oneCell">
    <xdr:from>
      <xdr:col>1</xdr:col>
      <xdr:colOff>885825</xdr:colOff>
      <xdr:row>154</xdr:row>
      <xdr:rowOff>0</xdr:rowOff>
    </xdr:from>
    <xdr:to>
      <xdr:col>1</xdr:col>
      <xdr:colOff>882650</xdr:colOff>
      <xdr:row>155</xdr:row>
      <xdr:rowOff>0</xdr:rowOff>
    </xdr:to>
    <xdr:sp macro="" textlink="">
      <xdr:nvSpPr>
        <xdr:cNvPr id="373" name="Text Box 2">
          <a:extLst>
            <a:ext uri="{FF2B5EF4-FFF2-40B4-BE49-F238E27FC236}">
              <a16:creationId xmlns:a16="http://schemas.microsoft.com/office/drawing/2014/main" id="{00000000-0008-0000-0400-000075010000}"/>
            </a:ext>
          </a:extLst>
        </xdr:cNvPr>
        <xdr:cNvSpPr txBox="1">
          <a:spLocks noChangeArrowheads="1"/>
        </xdr:cNvSpPr>
      </xdr:nvSpPr>
      <xdr:spPr bwMode="auto">
        <a:xfrm>
          <a:off x="1274445" y="27325320"/>
          <a:ext cx="0" cy="167640"/>
        </a:xfrm>
        <a:prstGeom prst="rect">
          <a:avLst/>
        </a:prstGeom>
        <a:noFill/>
        <a:ln w="9525">
          <a:noFill/>
          <a:miter lim="800000"/>
          <a:headEnd/>
          <a:tailEnd/>
        </a:ln>
      </xdr:spPr>
    </xdr:sp>
    <xdr:clientData/>
  </xdr:twoCellAnchor>
  <xdr:twoCellAnchor editAs="oneCell">
    <xdr:from>
      <xdr:col>1</xdr:col>
      <xdr:colOff>885825</xdr:colOff>
      <xdr:row>154</xdr:row>
      <xdr:rowOff>0</xdr:rowOff>
    </xdr:from>
    <xdr:to>
      <xdr:col>1</xdr:col>
      <xdr:colOff>882650</xdr:colOff>
      <xdr:row>155</xdr:row>
      <xdr:rowOff>0</xdr:rowOff>
    </xdr:to>
    <xdr:sp macro="" textlink="">
      <xdr:nvSpPr>
        <xdr:cNvPr id="374" name="Text Box 1">
          <a:extLst>
            <a:ext uri="{FF2B5EF4-FFF2-40B4-BE49-F238E27FC236}">
              <a16:creationId xmlns:a16="http://schemas.microsoft.com/office/drawing/2014/main" id="{00000000-0008-0000-0400-000076010000}"/>
            </a:ext>
          </a:extLst>
        </xdr:cNvPr>
        <xdr:cNvSpPr txBox="1">
          <a:spLocks noChangeArrowheads="1"/>
        </xdr:cNvSpPr>
      </xdr:nvSpPr>
      <xdr:spPr bwMode="auto">
        <a:xfrm>
          <a:off x="1274445" y="27325320"/>
          <a:ext cx="0" cy="167640"/>
        </a:xfrm>
        <a:prstGeom prst="rect">
          <a:avLst/>
        </a:prstGeom>
        <a:noFill/>
        <a:ln w="9525">
          <a:noFill/>
          <a:miter lim="800000"/>
          <a:headEnd/>
          <a:tailEnd/>
        </a:ln>
      </xdr:spPr>
    </xdr:sp>
    <xdr:clientData/>
  </xdr:twoCellAnchor>
  <xdr:twoCellAnchor editAs="oneCell">
    <xdr:from>
      <xdr:col>1</xdr:col>
      <xdr:colOff>885825</xdr:colOff>
      <xdr:row>154</xdr:row>
      <xdr:rowOff>0</xdr:rowOff>
    </xdr:from>
    <xdr:to>
      <xdr:col>1</xdr:col>
      <xdr:colOff>882650</xdr:colOff>
      <xdr:row>155</xdr:row>
      <xdr:rowOff>0</xdr:rowOff>
    </xdr:to>
    <xdr:sp macro="" textlink="">
      <xdr:nvSpPr>
        <xdr:cNvPr id="375" name="Text Box 2">
          <a:extLst>
            <a:ext uri="{FF2B5EF4-FFF2-40B4-BE49-F238E27FC236}">
              <a16:creationId xmlns:a16="http://schemas.microsoft.com/office/drawing/2014/main" id="{00000000-0008-0000-0400-000077010000}"/>
            </a:ext>
          </a:extLst>
        </xdr:cNvPr>
        <xdr:cNvSpPr txBox="1">
          <a:spLocks noChangeArrowheads="1"/>
        </xdr:cNvSpPr>
      </xdr:nvSpPr>
      <xdr:spPr bwMode="auto">
        <a:xfrm>
          <a:off x="1274445" y="27325320"/>
          <a:ext cx="0" cy="167640"/>
        </a:xfrm>
        <a:prstGeom prst="rect">
          <a:avLst/>
        </a:prstGeom>
        <a:noFill/>
        <a:ln w="9525">
          <a:noFill/>
          <a:miter lim="800000"/>
          <a:headEnd/>
          <a:tailEnd/>
        </a:ln>
      </xdr:spPr>
    </xdr:sp>
    <xdr:clientData/>
  </xdr:twoCellAnchor>
  <xdr:twoCellAnchor editAs="oneCell">
    <xdr:from>
      <xdr:col>1</xdr:col>
      <xdr:colOff>885825</xdr:colOff>
      <xdr:row>154</xdr:row>
      <xdr:rowOff>0</xdr:rowOff>
    </xdr:from>
    <xdr:to>
      <xdr:col>1</xdr:col>
      <xdr:colOff>882650</xdr:colOff>
      <xdr:row>155</xdr:row>
      <xdr:rowOff>0</xdr:rowOff>
    </xdr:to>
    <xdr:sp macro="" textlink="">
      <xdr:nvSpPr>
        <xdr:cNvPr id="376" name="Text Box 1">
          <a:extLst>
            <a:ext uri="{FF2B5EF4-FFF2-40B4-BE49-F238E27FC236}">
              <a16:creationId xmlns:a16="http://schemas.microsoft.com/office/drawing/2014/main" id="{00000000-0008-0000-0400-000078010000}"/>
            </a:ext>
          </a:extLst>
        </xdr:cNvPr>
        <xdr:cNvSpPr txBox="1">
          <a:spLocks noChangeArrowheads="1"/>
        </xdr:cNvSpPr>
      </xdr:nvSpPr>
      <xdr:spPr bwMode="auto">
        <a:xfrm>
          <a:off x="1274445" y="27325320"/>
          <a:ext cx="0" cy="167640"/>
        </a:xfrm>
        <a:prstGeom prst="rect">
          <a:avLst/>
        </a:prstGeom>
        <a:noFill/>
        <a:ln w="9525">
          <a:noFill/>
          <a:miter lim="800000"/>
          <a:headEnd/>
          <a:tailEnd/>
        </a:ln>
      </xdr:spPr>
    </xdr:sp>
    <xdr:clientData/>
  </xdr:twoCellAnchor>
  <xdr:twoCellAnchor editAs="oneCell">
    <xdr:from>
      <xdr:col>1</xdr:col>
      <xdr:colOff>885825</xdr:colOff>
      <xdr:row>154</xdr:row>
      <xdr:rowOff>0</xdr:rowOff>
    </xdr:from>
    <xdr:to>
      <xdr:col>1</xdr:col>
      <xdr:colOff>882650</xdr:colOff>
      <xdr:row>155</xdr:row>
      <xdr:rowOff>0</xdr:rowOff>
    </xdr:to>
    <xdr:sp macro="" textlink="">
      <xdr:nvSpPr>
        <xdr:cNvPr id="377" name="Text Box 2">
          <a:extLst>
            <a:ext uri="{FF2B5EF4-FFF2-40B4-BE49-F238E27FC236}">
              <a16:creationId xmlns:a16="http://schemas.microsoft.com/office/drawing/2014/main" id="{00000000-0008-0000-0400-000079010000}"/>
            </a:ext>
          </a:extLst>
        </xdr:cNvPr>
        <xdr:cNvSpPr txBox="1">
          <a:spLocks noChangeArrowheads="1"/>
        </xdr:cNvSpPr>
      </xdr:nvSpPr>
      <xdr:spPr bwMode="auto">
        <a:xfrm>
          <a:off x="1274445" y="27325320"/>
          <a:ext cx="0" cy="167640"/>
        </a:xfrm>
        <a:prstGeom prst="rect">
          <a:avLst/>
        </a:prstGeom>
        <a:noFill/>
        <a:ln w="9525">
          <a:noFill/>
          <a:miter lim="800000"/>
          <a:headEnd/>
          <a:tailEnd/>
        </a:ln>
      </xdr:spPr>
    </xdr:sp>
    <xdr:clientData/>
  </xdr:twoCellAnchor>
  <xdr:twoCellAnchor editAs="oneCell">
    <xdr:from>
      <xdr:col>1</xdr:col>
      <xdr:colOff>885825</xdr:colOff>
      <xdr:row>151</xdr:row>
      <xdr:rowOff>0</xdr:rowOff>
    </xdr:from>
    <xdr:to>
      <xdr:col>1</xdr:col>
      <xdr:colOff>882650</xdr:colOff>
      <xdr:row>152</xdr:row>
      <xdr:rowOff>0</xdr:rowOff>
    </xdr:to>
    <xdr:sp macro="" textlink="">
      <xdr:nvSpPr>
        <xdr:cNvPr id="378" name="Text Box 1">
          <a:extLst>
            <a:ext uri="{FF2B5EF4-FFF2-40B4-BE49-F238E27FC236}">
              <a16:creationId xmlns:a16="http://schemas.microsoft.com/office/drawing/2014/main" id="{00000000-0008-0000-0400-00007A010000}"/>
            </a:ext>
          </a:extLst>
        </xdr:cNvPr>
        <xdr:cNvSpPr txBox="1">
          <a:spLocks noChangeArrowheads="1"/>
        </xdr:cNvSpPr>
      </xdr:nvSpPr>
      <xdr:spPr bwMode="auto">
        <a:xfrm>
          <a:off x="1274445" y="26822400"/>
          <a:ext cx="0" cy="167640"/>
        </a:xfrm>
        <a:prstGeom prst="rect">
          <a:avLst/>
        </a:prstGeom>
        <a:noFill/>
        <a:ln w="9525">
          <a:noFill/>
          <a:miter lim="800000"/>
          <a:headEnd/>
          <a:tailEnd/>
        </a:ln>
      </xdr:spPr>
    </xdr:sp>
    <xdr:clientData/>
  </xdr:twoCellAnchor>
  <xdr:twoCellAnchor editAs="oneCell">
    <xdr:from>
      <xdr:col>1</xdr:col>
      <xdr:colOff>885825</xdr:colOff>
      <xdr:row>151</xdr:row>
      <xdr:rowOff>0</xdr:rowOff>
    </xdr:from>
    <xdr:to>
      <xdr:col>1</xdr:col>
      <xdr:colOff>882650</xdr:colOff>
      <xdr:row>152</xdr:row>
      <xdr:rowOff>0</xdr:rowOff>
    </xdr:to>
    <xdr:sp macro="" textlink="">
      <xdr:nvSpPr>
        <xdr:cNvPr id="379" name="Text Box 2">
          <a:extLst>
            <a:ext uri="{FF2B5EF4-FFF2-40B4-BE49-F238E27FC236}">
              <a16:creationId xmlns:a16="http://schemas.microsoft.com/office/drawing/2014/main" id="{00000000-0008-0000-0400-00007B010000}"/>
            </a:ext>
          </a:extLst>
        </xdr:cNvPr>
        <xdr:cNvSpPr txBox="1">
          <a:spLocks noChangeArrowheads="1"/>
        </xdr:cNvSpPr>
      </xdr:nvSpPr>
      <xdr:spPr bwMode="auto">
        <a:xfrm>
          <a:off x="1274445" y="26822400"/>
          <a:ext cx="0" cy="167640"/>
        </a:xfrm>
        <a:prstGeom prst="rect">
          <a:avLst/>
        </a:prstGeom>
        <a:noFill/>
        <a:ln w="9525">
          <a:noFill/>
          <a:miter lim="800000"/>
          <a:headEnd/>
          <a:tailEnd/>
        </a:ln>
      </xdr:spPr>
    </xdr:sp>
    <xdr:clientData/>
  </xdr:twoCellAnchor>
  <xdr:twoCellAnchor editAs="oneCell">
    <xdr:from>
      <xdr:col>1</xdr:col>
      <xdr:colOff>885825</xdr:colOff>
      <xdr:row>151</xdr:row>
      <xdr:rowOff>0</xdr:rowOff>
    </xdr:from>
    <xdr:to>
      <xdr:col>1</xdr:col>
      <xdr:colOff>882650</xdr:colOff>
      <xdr:row>152</xdr:row>
      <xdr:rowOff>0</xdr:rowOff>
    </xdr:to>
    <xdr:sp macro="" textlink="">
      <xdr:nvSpPr>
        <xdr:cNvPr id="380" name="Text Box 1">
          <a:extLst>
            <a:ext uri="{FF2B5EF4-FFF2-40B4-BE49-F238E27FC236}">
              <a16:creationId xmlns:a16="http://schemas.microsoft.com/office/drawing/2014/main" id="{00000000-0008-0000-0400-00007C010000}"/>
            </a:ext>
          </a:extLst>
        </xdr:cNvPr>
        <xdr:cNvSpPr txBox="1">
          <a:spLocks noChangeArrowheads="1"/>
        </xdr:cNvSpPr>
      </xdr:nvSpPr>
      <xdr:spPr bwMode="auto">
        <a:xfrm>
          <a:off x="1274445" y="26822400"/>
          <a:ext cx="0" cy="167640"/>
        </a:xfrm>
        <a:prstGeom prst="rect">
          <a:avLst/>
        </a:prstGeom>
        <a:noFill/>
        <a:ln w="9525">
          <a:noFill/>
          <a:miter lim="800000"/>
          <a:headEnd/>
          <a:tailEnd/>
        </a:ln>
      </xdr:spPr>
    </xdr:sp>
    <xdr:clientData/>
  </xdr:twoCellAnchor>
  <xdr:twoCellAnchor editAs="oneCell">
    <xdr:from>
      <xdr:col>1</xdr:col>
      <xdr:colOff>885825</xdr:colOff>
      <xdr:row>151</xdr:row>
      <xdr:rowOff>0</xdr:rowOff>
    </xdr:from>
    <xdr:to>
      <xdr:col>1</xdr:col>
      <xdr:colOff>882650</xdr:colOff>
      <xdr:row>152</xdr:row>
      <xdr:rowOff>0</xdr:rowOff>
    </xdr:to>
    <xdr:sp macro="" textlink="">
      <xdr:nvSpPr>
        <xdr:cNvPr id="381" name="Text Box 2">
          <a:extLst>
            <a:ext uri="{FF2B5EF4-FFF2-40B4-BE49-F238E27FC236}">
              <a16:creationId xmlns:a16="http://schemas.microsoft.com/office/drawing/2014/main" id="{00000000-0008-0000-0400-00007D010000}"/>
            </a:ext>
          </a:extLst>
        </xdr:cNvPr>
        <xdr:cNvSpPr txBox="1">
          <a:spLocks noChangeArrowheads="1"/>
        </xdr:cNvSpPr>
      </xdr:nvSpPr>
      <xdr:spPr bwMode="auto">
        <a:xfrm>
          <a:off x="1274445" y="26822400"/>
          <a:ext cx="0" cy="167640"/>
        </a:xfrm>
        <a:prstGeom prst="rect">
          <a:avLst/>
        </a:prstGeom>
        <a:noFill/>
        <a:ln w="9525">
          <a:noFill/>
          <a:miter lim="800000"/>
          <a:headEnd/>
          <a:tailEnd/>
        </a:ln>
      </xdr:spPr>
    </xdr:sp>
    <xdr:clientData/>
  </xdr:twoCellAnchor>
  <xdr:twoCellAnchor editAs="oneCell">
    <xdr:from>
      <xdr:col>1</xdr:col>
      <xdr:colOff>885825</xdr:colOff>
      <xdr:row>151</xdr:row>
      <xdr:rowOff>0</xdr:rowOff>
    </xdr:from>
    <xdr:to>
      <xdr:col>1</xdr:col>
      <xdr:colOff>882650</xdr:colOff>
      <xdr:row>152</xdr:row>
      <xdr:rowOff>0</xdr:rowOff>
    </xdr:to>
    <xdr:sp macro="" textlink="">
      <xdr:nvSpPr>
        <xdr:cNvPr id="382" name="Text Box 1">
          <a:extLst>
            <a:ext uri="{FF2B5EF4-FFF2-40B4-BE49-F238E27FC236}">
              <a16:creationId xmlns:a16="http://schemas.microsoft.com/office/drawing/2014/main" id="{00000000-0008-0000-0400-00007E010000}"/>
            </a:ext>
          </a:extLst>
        </xdr:cNvPr>
        <xdr:cNvSpPr txBox="1">
          <a:spLocks noChangeArrowheads="1"/>
        </xdr:cNvSpPr>
      </xdr:nvSpPr>
      <xdr:spPr bwMode="auto">
        <a:xfrm>
          <a:off x="1274445" y="26822400"/>
          <a:ext cx="0" cy="167640"/>
        </a:xfrm>
        <a:prstGeom prst="rect">
          <a:avLst/>
        </a:prstGeom>
        <a:noFill/>
        <a:ln w="9525">
          <a:noFill/>
          <a:miter lim="800000"/>
          <a:headEnd/>
          <a:tailEnd/>
        </a:ln>
      </xdr:spPr>
    </xdr:sp>
    <xdr:clientData/>
  </xdr:twoCellAnchor>
  <xdr:twoCellAnchor editAs="oneCell">
    <xdr:from>
      <xdr:col>1</xdr:col>
      <xdr:colOff>885825</xdr:colOff>
      <xdr:row>151</xdr:row>
      <xdr:rowOff>0</xdr:rowOff>
    </xdr:from>
    <xdr:to>
      <xdr:col>1</xdr:col>
      <xdr:colOff>882650</xdr:colOff>
      <xdr:row>152</xdr:row>
      <xdr:rowOff>0</xdr:rowOff>
    </xdr:to>
    <xdr:sp macro="" textlink="">
      <xdr:nvSpPr>
        <xdr:cNvPr id="383" name="Text Box 2">
          <a:extLst>
            <a:ext uri="{FF2B5EF4-FFF2-40B4-BE49-F238E27FC236}">
              <a16:creationId xmlns:a16="http://schemas.microsoft.com/office/drawing/2014/main" id="{00000000-0008-0000-0400-00007F010000}"/>
            </a:ext>
          </a:extLst>
        </xdr:cNvPr>
        <xdr:cNvSpPr txBox="1">
          <a:spLocks noChangeArrowheads="1"/>
        </xdr:cNvSpPr>
      </xdr:nvSpPr>
      <xdr:spPr bwMode="auto">
        <a:xfrm>
          <a:off x="1274445" y="26822400"/>
          <a:ext cx="0" cy="167640"/>
        </a:xfrm>
        <a:prstGeom prst="rect">
          <a:avLst/>
        </a:prstGeom>
        <a:noFill/>
        <a:ln w="9525">
          <a:noFill/>
          <a:miter lim="800000"/>
          <a:headEnd/>
          <a:tailEnd/>
        </a:ln>
      </xdr:spPr>
    </xdr:sp>
    <xdr:clientData/>
  </xdr:twoCellAnchor>
  <xdr:twoCellAnchor editAs="oneCell">
    <xdr:from>
      <xdr:col>1</xdr:col>
      <xdr:colOff>885825</xdr:colOff>
      <xdr:row>151</xdr:row>
      <xdr:rowOff>0</xdr:rowOff>
    </xdr:from>
    <xdr:to>
      <xdr:col>1</xdr:col>
      <xdr:colOff>882650</xdr:colOff>
      <xdr:row>152</xdr:row>
      <xdr:rowOff>0</xdr:rowOff>
    </xdr:to>
    <xdr:sp macro="" textlink="">
      <xdr:nvSpPr>
        <xdr:cNvPr id="384" name="Text Box 1">
          <a:extLst>
            <a:ext uri="{FF2B5EF4-FFF2-40B4-BE49-F238E27FC236}">
              <a16:creationId xmlns:a16="http://schemas.microsoft.com/office/drawing/2014/main" id="{00000000-0008-0000-0400-000080010000}"/>
            </a:ext>
          </a:extLst>
        </xdr:cNvPr>
        <xdr:cNvSpPr txBox="1">
          <a:spLocks noChangeArrowheads="1"/>
        </xdr:cNvSpPr>
      </xdr:nvSpPr>
      <xdr:spPr bwMode="auto">
        <a:xfrm>
          <a:off x="1274445" y="26822400"/>
          <a:ext cx="0" cy="167640"/>
        </a:xfrm>
        <a:prstGeom prst="rect">
          <a:avLst/>
        </a:prstGeom>
        <a:noFill/>
        <a:ln w="9525">
          <a:noFill/>
          <a:miter lim="800000"/>
          <a:headEnd/>
          <a:tailEnd/>
        </a:ln>
      </xdr:spPr>
    </xdr:sp>
    <xdr:clientData/>
  </xdr:twoCellAnchor>
  <xdr:twoCellAnchor editAs="oneCell">
    <xdr:from>
      <xdr:col>1</xdr:col>
      <xdr:colOff>885825</xdr:colOff>
      <xdr:row>151</xdr:row>
      <xdr:rowOff>0</xdr:rowOff>
    </xdr:from>
    <xdr:to>
      <xdr:col>1</xdr:col>
      <xdr:colOff>882650</xdr:colOff>
      <xdr:row>152</xdr:row>
      <xdr:rowOff>0</xdr:rowOff>
    </xdr:to>
    <xdr:sp macro="" textlink="">
      <xdr:nvSpPr>
        <xdr:cNvPr id="385" name="Text Box 2">
          <a:extLst>
            <a:ext uri="{FF2B5EF4-FFF2-40B4-BE49-F238E27FC236}">
              <a16:creationId xmlns:a16="http://schemas.microsoft.com/office/drawing/2014/main" id="{00000000-0008-0000-0400-000081010000}"/>
            </a:ext>
          </a:extLst>
        </xdr:cNvPr>
        <xdr:cNvSpPr txBox="1">
          <a:spLocks noChangeArrowheads="1"/>
        </xdr:cNvSpPr>
      </xdr:nvSpPr>
      <xdr:spPr bwMode="auto">
        <a:xfrm>
          <a:off x="1274445" y="26822400"/>
          <a:ext cx="0" cy="167640"/>
        </a:xfrm>
        <a:prstGeom prst="rect">
          <a:avLst/>
        </a:prstGeom>
        <a:noFill/>
        <a:ln w="9525">
          <a:noFill/>
          <a:miter lim="800000"/>
          <a:headEnd/>
          <a:tailEnd/>
        </a:ln>
      </xdr:spPr>
    </xdr:sp>
    <xdr:clientData/>
  </xdr:twoCellAnchor>
  <xdr:twoCellAnchor editAs="oneCell">
    <xdr:from>
      <xdr:col>1</xdr:col>
      <xdr:colOff>885825</xdr:colOff>
      <xdr:row>162</xdr:row>
      <xdr:rowOff>0</xdr:rowOff>
    </xdr:from>
    <xdr:to>
      <xdr:col>1</xdr:col>
      <xdr:colOff>882650</xdr:colOff>
      <xdr:row>163</xdr:row>
      <xdr:rowOff>0</xdr:rowOff>
    </xdr:to>
    <xdr:sp macro="" textlink="">
      <xdr:nvSpPr>
        <xdr:cNvPr id="386" name="Text Box 1">
          <a:extLst>
            <a:ext uri="{FF2B5EF4-FFF2-40B4-BE49-F238E27FC236}">
              <a16:creationId xmlns:a16="http://schemas.microsoft.com/office/drawing/2014/main" id="{00000000-0008-0000-0400-000082010000}"/>
            </a:ext>
          </a:extLst>
        </xdr:cNvPr>
        <xdr:cNvSpPr txBox="1">
          <a:spLocks noChangeArrowheads="1"/>
        </xdr:cNvSpPr>
      </xdr:nvSpPr>
      <xdr:spPr bwMode="auto">
        <a:xfrm>
          <a:off x="1274445" y="28674060"/>
          <a:ext cx="0" cy="167640"/>
        </a:xfrm>
        <a:prstGeom prst="rect">
          <a:avLst/>
        </a:prstGeom>
        <a:noFill/>
        <a:ln w="9525">
          <a:noFill/>
          <a:miter lim="800000"/>
          <a:headEnd/>
          <a:tailEnd/>
        </a:ln>
      </xdr:spPr>
    </xdr:sp>
    <xdr:clientData/>
  </xdr:twoCellAnchor>
  <xdr:twoCellAnchor editAs="oneCell">
    <xdr:from>
      <xdr:col>1</xdr:col>
      <xdr:colOff>885825</xdr:colOff>
      <xdr:row>162</xdr:row>
      <xdr:rowOff>0</xdr:rowOff>
    </xdr:from>
    <xdr:to>
      <xdr:col>1</xdr:col>
      <xdr:colOff>882650</xdr:colOff>
      <xdr:row>163</xdr:row>
      <xdr:rowOff>0</xdr:rowOff>
    </xdr:to>
    <xdr:sp macro="" textlink="">
      <xdr:nvSpPr>
        <xdr:cNvPr id="387" name="Text Box 2">
          <a:extLst>
            <a:ext uri="{FF2B5EF4-FFF2-40B4-BE49-F238E27FC236}">
              <a16:creationId xmlns:a16="http://schemas.microsoft.com/office/drawing/2014/main" id="{00000000-0008-0000-0400-000083010000}"/>
            </a:ext>
          </a:extLst>
        </xdr:cNvPr>
        <xdr:cNvSpPr txBox="1">
          <a:spLocks noChangeArrowheads="1"/>
        </xdr:cNvSpPr>
      </xdr:nvSpPr>
      <xdr:spPr bwMode="auto">
        <a:xfrm>
          <a:off x="1274445" y="28674060"/>
          <a:ext cx="0" cy="167640"/>
        </a:xfrm>
        <a:prstGeom prst="rect">
          <a:avLst/>
        </a:prstGeom>
        <a:noFill/>
        <a:ln w="9525">
          <a:noFill/>
          <a:miter lim="800000"/>
          <a:headEnd/>
          <a:tailEnd/>
        </a:ln>
      </xdr:spPr>
    </xdr:sp>
    <xdr:clientData/>
  </xdr:twoCellAnchor>
  <xdr:twoCellAnchor editAs="oneCell">
    <xdr:from>
      <xdr:col>1</xdr:col>
      <xdr:colOff>885825</xdr:colOff>
      <xdr:row>162</xdr:row>
      <xdr:rowOff>0</xdr:rowOff>
    </xdr:from>
    <xdr:to>
      <xdr:col>1</xdr:col>
      <xdr:colOff>882650</xdr:colOff>
      <xdr:row>163</xdr:row>
      <xdr:rowOff>0</xdr:rowOff>
    </xdr:to>
    <xdr:sp macro="" textlink="">
      <xdr:nvSpPr>
        <xdr:cNvPr id="388" name="Text Box 1">
          <a:extLst>
            <a:ext uri="{FF2B5EF4-FFF2-40B4-BE49-F238E27FC236}">
              <a16:creationId xmlns:a16="http://schemas.microsoft.com/office/drawing/2014/main" id="{00000000-0008-0000-0400-000084010000}"/>
            </a:ext>
          </a:extLst>
        </xdr:cNvPr>
        <xdr:cNvSpPr txBox="1">
          <a:spLocks noChangeArrowheads="1"/>
        </xdr:cNvSpPr>
      </xdr:nvSpPr>
      <xdr:spPr bwMode="auto">
        <a:xfrm>
          <a:off x="1274445" y="28674060"/>
          <a:ext cx="0" cy="167640"/>
        </a:xfrm>
        <a:prstGeom prst="rect">
          <a:avLst/>
        </a:prstGeom>
        <a:noFill/>
        <a:ln w="9525">
          <a:noFill/>
          <a:miter lim="800000"/>
          <a:headEnd/>
          <a:tailEnd/>
        </a:ln>
      </xdr:spPr>
    </xdr:sp>
    <xdr:clientData/>
  </xdr:twoCellAnchor>
  <xdr:twoCellAnchor editAs="oneCell">
    <xdr:from>
      <xdr:col>1</xdr:col>
      <xdr:colOff>885825</xdr:colOff>
      <xdr:row>162</xdr:row>
      <xdr:rowOff>0</xdr:rowOff>
    </xdr:from>
    <xdr:to>
      <xdr:col>1</xdr:col>
      <xdr:colOff>882650</xdr:colOff>
      <xdr:row>163</xdr:row>
      <xdr:rowOff>0</xdr:rowOff>
    </xdr:to>
    <xdr:sp macro="" textlink="">
      <xdr:nvSpPr>
        <xdr:cNvPr id="389" name="Text Box 2">
          <a:extLst>
            <a:ext uri="{FF2B5EF4-FFF2-40B4-BE49-F238E27FC236}">
              <a16:creationId xmlns:a16="http://schemas.microsoft.com/office/drawing/2014/main" id="{00000000-0008-0000-0400-000085010000}"/>
            </a:ext>
          </a:extLst>
        </xdr:cNvPr>
        <xdr:cNvSpPr txBox="1">
          <a:spLocks noChangeArrowheads="1"/>
        </xdr:cNvSpPr>
      </xdr:nvSpPr>
      <xdr:spPr bwMode="auto">
        <a:xfrm>
          <a:off x="1274445" y="28674060"/>
          <a:ext cx="0" cy="167640"/>
        </a:xfrm>
        <a:prstGeom prst="rect">
          <a:avLst/>
        </a:prstGeom>
        <a:noFill/>
        <a:ln w="9525">
          <a:noFill/>
          <a:miter lim="800000"/>
          <a:headEnd/>
          <a:tailEnd/>
        </a:ln>
      </xdr:spPr>
    </xdr:sp>
    <xdr:clientData/>
  </xdr:twoCellAnchor>
  <xdr:twoCellAnchor editAs="oneCell">
    <xdr:from>
      <xdr:col>1</xdr:col>
      <xdr:colOff>885825</xdr:colOff>
      <xdr:row>162</xdr:row>
      <xdr:rowOff>0</xdr:rowOff>
    </xdr:from>
    <xdr:to>
      <xdr:col>1</xdr:col>
      <xdr:colOff>882650</xdr:colOff>
      <xdr:row>163</xdr:row>
      <xdr:rowOff>0</xdr:rowOff>
    </xdr:to>
    <xdr:sp macro="" textlink="">
      <xdr:nvSpPr>
        <xdr:cNvPr id="390" name="Text Box 1">
          <a:extLst>
            <a:ext uri="{FF2B5EF4-FFF2-40B4-BE49-F238E27FC236}">
              <a16:creationId xmlns:a16="http://schemas.microsoft.com/office/drawing/2014/main" id="{00000000-0008-0000-0400-000086010000}"/>
            </a:ext>
          </a:extLst>
        </xdr:cNvPr>
        <xdr:cNvSpPr txBox="1">
          <a:spLocks noChangeArrowheads="1"/>
        </xdr:cNvSpPr>
      </xdr:nvSpPr>
      <xdr:spPr bwMode="auto">
        <a:xfrm>
          <a:off x="1274445" y="28674060"/>
          <a:ext cx="0" cy="167640"/>
        </a:xfrm>
        <a:prstGeom prst="rect">
          <a:avLst/>
        </a:prstGeom>
        <a:noFill/>
        <a:ln w="9525">
          <a:noFill/>
          <a:miter lim="800000"/>
          <a:headEnd/>
          <a:tailEnd/>
        </a:ln>
      </xdr:spPr>
    </xdr:sp>
    <xdr:clientData/>
  </xdr:twoCellAnchor>
  <xdr:twoCellAnchor editAs="oneCell">
    <xdr:from>
      <xdr:col>1</xdr:col>
      <xdr:colOff>885825</xdr:colOff>
      <xdr:row>162</xdr:row>
      <xdr:rowOff>0</xdr:rowOff>
    </xdr:from>
    <xdr:to>
      <xdr:col>1</xdr:col>
      <xdr:colOff>882650</xdr:colOff>
      <xdr:row>163</xdr:row>
      <xdr:rowOff>0</xdr:rowOff>
    </xdr:to>
    <xdr:sp macro="" textlink="">
      <xdr:nvSpPr>
        <xdr:cNvPr id="391" name="Text Box 2">
          <a:extLst>
            <a:ext uri="{FF2B5EF4-FFF2-40B4-BE49-F238E27FC236}">
              <a16:creationId xmlns:a16="http://schemas.microsoft.com/office/drawing/2014/main" id="{00000000-0008-0000-0400-000087010000}"/>
            </a:ext>
          </a:extLst>
        </xdr:cNvPr>
        <xdr:cNvSpPr txBox="1">
          <a:spLocks noChangeArrowheads="1"/>
        </xdr:cNvSpPr>
      </xdr:nvSpPr>
      <xdr:spPr bwMode="auto">
        <a:xfrm>
          <a:off x="1274445" y="28674060"/>
          <a:ext cx="0" cy="167640"/>
        </a:xfrm>
        <a:prstGeom prst="rect">
          <a:avLst/>
        </a:prstGeom>
        <a:noFill/>
        <a:ln w="9525">
          <a:noFill/>
          <a:miter lim="800000"/>
          <a:headEnd/>
          <a:tailEnd/>
        </a:ln>
      </xdr:spPr>
    </xdr:sp>
    <xdr:clientData/>
  </xdr:twoCellAnchor>
  <xdr:twoCellAnchor editAs="oneCell">
    <xdr:from>
      <xdr:col>1</xdr:col>
      <xdr:colOff>885825</xdr:colOff>
      <xdr:row>162</xdr:row>
      <xdr:rowOff>0</xdr:rowOff>
    </xdr:from>
    <xdr:to>
      <xdr:col>1</xdr:col>
      <xdr:colOff>882650</xdr:colOff>
      <xdr:row>163</xdr:row>
      <xdr:rowOff>0</xdr:rowOff>
    </xdr:to>
    <xdr:sp macro="" textlink="">
      <xdr:nvSpPr>
        <xdr:cNvPr id="392" name="Text Box 1">
          <a:extLst>
            <a:ext uri="{FF2B5EF4-FFF2-40B4-BE49-F238E27FC236}">
              <a16:creationId xmlns:a16="http://schemas.microsoft.com/office/drawing/2014/main" id="{00000000-0008-0000-0400-000088010000}"/>
            </a:ext>
          </a:extLst>
        </xdr:cNvPr>
        <xdr:cNvSpPr txBox="1">
          <a:spLocks noChangeArrowheads="1"/>
        </xdr:cNvSpPr>
      </xdr:nvSpPr>
      <xdr:spPr bwMode="auto">
        <a:xfrm>
          <a:off x="1274445" y="28674060"/>
          <a:ext cx="0" cy="167640"/>
        </a:xfrm>
        <a:prstGeom prst="rect">
          <a:avLst/>
        </a:prstGeom>
        <a:noFill/>
        <a:ln w="9525">
          <a:noFill/>
          <a:miter lim="800000"/>
          <a:headEnd/>
          <a:tailEnd/>
        </a:ln>
      </xdr:spPr>
    </xdr:sp>
    <xdr:clientData/>
  </xdr:twoCellAnchor>
  <xdr:twoCellAnchor editAs="oneCell">
    <xdr:from>
      <xdr:col>1</xdr:col>
      <xdr:colOff>885825</xdr:colOff>
      <xdr:row>162</xdr:row>
      <xdr:rowOff>0</xdr:rowOff>
    </xdr:from>
    <xdr:to>
      <xdr:col>1</xdr:col>
      <xdr:colOff>882650</xdr:colOff>
      <xdr:row>163</xdr:row>
      <xdr:rowOff>0</xdr:rowOff>
    </xdr:to>
    <xdr:sp macro="" textlink="">
      <xdr:nvSpPr>
        <xdr:cNvPr id="393" name="Text Box 2">
          <a:extLst>
            <a:ext uri="{FF2B5EF4-FFF2-40B4-BE49-F238E27FC236}">
              <a16:creationId xmlns:a16="http://schemas.microsoft.com/office/drawing/2014/main" id="{00000000-0008-0000-0400-000089010000}"/>
            </a:ext>
          </a:extLst>
        </xdr:cNvPr>
        <xdr:cNvSpPr txBox="1">
          <a:spLocks noChangeArrowheads="1"/>
        </xdr:cNvSpPr>
      </xdr:nvSpPr>
      <xdr:spPr bwMode="auto">
        <a:xfrm>
          <a:off x="1274445" y="28674060"/>
          <a:ext cx="0" cy="167640"/>
        </a:xfrm>
        <a:prstGeom prst="rect">
          <a:avLst/>
        </a:prstGeom>
        <a:noFill/>
        <a:ln w="9525">
          <a:noFill/>
          <a:miter lim="800000"/>
          <a:headEnd/>
          <a:tailEnd/>
        </a:ln>
      </xdr:spPr>
    </xdr:sp>
    <xdr:clientData/>
  </xdr:twoCellAnchor>
  <xdr:twoCellAnchor editAs="oneCell">
    <xdr:from>
      <xdr:col>1</xdr:col>
      <xdr:colOff>885825</xdr:colOff>
      <xdr:row>158</xdr:row>
      <xdr:rowOff>0</xdr:rowOff>
    </xdr:from>
    <xdr:to>
      <xdr:col>1</xdr:col>
      <xdr:colOff>882650</xdr:colOff>
      <xdr:row>159</xdr:row>
      <xdr:rowOff>0</xdr:rowOff>
    </xdr:to>
    <xdr:sp macro="" textlink="">
      <xdr:nvSpPr>
        <xdr:cNvPr id="394" name="Text Box 1">
          <a:extLst>
            <a:ext uri="{FF2B5EF4-FFF2-40B4-BE49-F238E27FC236}">
              <a16:creationId xmlns:a16="http://schemas.microsoft.com/office/drawing/2014/main" id="{00000000-0008-0000-0400-00008A010000}"/>
            </a:ext>
          </a:extLst>
        </xdr:cNvPr>
        <xdr:cNvSpPr txBox="1">
          <a:spLocks noChangeArrowheads="1"/>
        </xdr:cNvSpPr>
      </xdr:nvSpPr>
      <xdr:spPr bwMode="auto">
        <a:xfrm>
          <a:off x="1274445" y="27995880"/>
          <a:ext cx="0" cy="167640"/>
        </a:xfrm>
        <a:prstGeom prst="rect">
          <a:avLst/>
        </a:prstGeom>
        <a:noFill/>
        <a:ln w="9525">
          <a:noFill/>
          <a:miter lim="800000"/>
          <a:headEnd/>
          <a:tailEnd/>
        </a:ln>
      </xdr:spPr>
    </xdr:sp>
    <xdr:clientData/>
  </xdr:twoCellAnchor>
  <xdr:twoCellAnchor editAs="oneCell">
    <xdr:from>
      <xdr:col>1</xdr:col>
      <xdr:colOff>885825</xdr:colOff>
      <xdr:row>158</xdr:row>
      <xdr:rowOff>0</xdr:rowOff>
    </xdr:from>
    <xdr:to>
      <xdr:col>1</xdr:col>
      <xdr:colOff>882650</xdr:colOff>
      <xdr:row>159</xdr:row>
      <xdr:rowOff>0</xdr:rowOff>
    </xdr:to>
    <xdr:sp macro="" textlink="">
      <xdr:nvSpPr>
        <xdr:cNvPr id="395" name="Text Box 2">
          <a:extLst>
            <a:ext uri="{FF2B5EF4-FFF2-40B4-BE49-F238E27FC236}">
              <a16:creationId xmlns:a16="http://schemas.microsoft.com/office/drawing/2014/main" id="{00000000-0008-0000-0400-00008B010000}"/>
            </a:ext>
          </a:extLst>
        </xdr:cNvPr>
        <xdr:cNvSpPr txBox="1">
          <a:spLocks noChangeArrowheads="1"/>
        </xdr:cNvSpPr>
      </xdr:nvSpPr>
      <xdr:spPr bwMode="auto">
        <a:xfrm>
          <a:off x="1274445" y="27995880"/>
          <a:ext cx="0" cy="167640"/>
        </a:xfrm>
        <a:prstGeom prst="rect">
          <a:avLst/>
        </a:prstGeom>
        <a:noFill/>
        <a:ln w="9525">
          <a:noFill/>
          <a:miter lim="800000"/>
          <a:headEnd/>
          <a:tailEnd/>
        </a:ln>
      </xdr:spPr>
    </xdr:sp>
    <xdr:clientData/>
  </xdr:twoCellAnchor>
  <xdr:twoCellAnchor editAs="oneCell">
    <xdr:from>
      <xdr:col>1</xdr:col>
      <xdr:colOff>885825</xdr:colOff>
      <xdr:row>158</xdr:row>
      <xdr:rowOff>0</xdr:rowOff>
    </xdr:from>
    <xdr:to>
      <xdr:col>1</xdr:col>
      <xdr:colOff>882650</xdr:colOff>
      <xdr:row>159</xdr:row>
      <xdr:rowOff>0</xdr:rowOff>
    </xdr:to>
    <xdr:sp macro="" textlink="">
      <xdr:nvSpPr>
        <xdr:cNvPr id="396" name="Text Box 1">
          <a:extLst>
            <a:ext uri="{FF2B5EF4-FFF2-40B4-BE49-F238E27FC236}">
              <a16:creationId xmlns:a16="http://schemas.microsoft.com/office/drawing/2014/main" id="{00000000-0008-0000-0400-00008C010000}"/>
            </a:ext>
          </a:extLst>
        </xdr:cNvPr>
        <xdr:cNvSpPr txBox="1">
          <a:spLocks noChangeArrowheads="1"/>
        </xdr:cNvSpPr>
      </xdr:nvSpPr>
      <xdr:spPr bwMode="auto">
        <a:xfrm>
          <a:off x="1274445" y="27995880"/>
          <a:ext cx="0" cy="167640"/>
        </a:xfrm>
        <a:prstGeom prst="rect">
          <a:avLst/>
        </a:prstGeom>
        <a:noFill/>
        <a:ln w="9525">
          <a:noFill/>
          <a:miter lim="800000"/>
          <a:headEnd/>
          <a:tailEnd/>
        </a:ln>
      </xdr:spPr>
    </xdr:sp>
    <xdr:clientData/>
  </xdr:twoCellAnchor>
  <xdr:twoCellAnchor editAs="oneCell">
    <xdr:from>
      <xdr:col>1</xdr:col>
      <xdr:colOff>885825</xdr:colOff>
      <xdr:row>158</xdr:row>
      <xdr:rowOff>0</xdr:rowOff>
    </xdr:from>
    <xdr:to>
      <xdr:col>1</xdr:col>
      <xdr:colOff>882650</xdr:colOff>
      <xdr:row>159</xdr:row>
      <xdr:rowOff>0</xdr:rowOff>
    </xdr:to>
    <xdr:sp macro="" textlink="">
      <xdr:nvSpPr>
        <xdr:cNvPr id="397" name="Text Box 2">
          <a:extLst>
            <a:ext uri="{FF2B5EF4-FFF2-40B4-BE49-F238E27FC236}">
              <a16:creationId xmlns:a16="http://schemas.microsoft.com/office/drawing/2014/main" id="{00000000-0008-0000-0400-00008D010000}"/>
            </a:ext>
          </a:extLst>
        </xdr:cNvPr>
        <xdr:cNvSpPr txBox="1">
          <a:spLocks noChangeArrowheads="1"/>
        </xdr:cNvSpPr>
      </xdr:nvSpPr>
      <xdr:spPr bwMode="auto">
        <a:xfrm>
          <a:off x="1274445" y="27995880"/>
          <a:ext cx="0" cy="167640"/>
        </a:xfrm>
        <a:prstGeom prst="rect">
          <a:avLst/>
        </a:prstGeom>
        <a:noFill/>
        <a:ln w="9525">
          <a:noFill/>
          <a:miter lim="800000"/>
          <a:headEnd/>
          <a:tailEnd/>
        </a:ln>
      </xdr:spPr>
    </xdr:sp>
    <xdr:clientData/>
  </xdr:twoCellAnchor>
  <xdr:twoCellAnchor editAs="oneCell">
    <xdr:from>
      <xdr:col>1</xdr:col>
      <xdr:colOff>885825</xdr:colOff>
      <xdr:row>158</xdr:row>
      <xdr:rowOff>0</xdr:rowOff>
    </xdr:from>
    <xdr:to>
      <xdr:col>1</xdr:col>
      <xdr:colOff>882650</xdr:colOff>
      <xdr:row>159</xdr:row>
      <xdr:rowOff>0</xdr:rowOff>
    </xdr:to>
    <xdr:sp macro="" textlink="">
      <xdr:nvSpPr>
        <xdr:cNvPr id="398" name="Text Box 1">
          <a:extLst>
            <a:ext uri="{FF2B5EF4-FFF2-40B4-BE49-F238E27FC236}">
              <a16:creationId xmlns:a16="http://schemas.microsoft.com/office/drawing/2014/main" id="{00000000-0008-0000-0400-00008E010000}"/>
            </a:ext>
          </a:extLst>
        </xdr:cNvPr>
        <xdr:cNvSpPr txBox="1">
          <a:spLocks noChangeArrowheads="1"/>
        </xdr:cNvSpPr>
      </xdr:nvSpPr>
      <xdr:spPr bwMode="auto">
        <a:xfrm>
          <a:off x="1274445" y="27995880"/>
          <a:ext cx="0" cy="167640"/>
        </a:xfrm>
        <a:prstGeom prst="rect">
          <a:avLst/>
        </a:prstGeom>
        <a:noFill/>
        <a:ln w="9525">
          <a:noFill/>
          <a:miter lim="800000"/>
          <a:headEnd/>
          <a:tailEnd/>
        </a:ln>
      </xdr:spPr>
    </xdr:sp>
    <xdr:clientData/>
  </xdr:twoCellAnchor>
  <xdr:twoCellAnchor editAs="oneCell">
    <xdr:from>
      <xdr:col>1</xdr:col>
      <xdr:colOff>885825</xdr:colOff>
      <xdr:row>158</xdr:row>
      <xdr:rowOff>0</xdr:rowOff>
    </xdr:from>
    <xdr:to>
      <xdr:col>1</xdr:col>
      <xdr:colOff>882650</xdr:colOff>
      <xdr:row>159</xdr:row>
      <xdr:rowOff>0</xdr:rowOff>
    </xdr:to>
    <xdr:sp macro="" textlink="">
      <xdr:nvSpPr>
        <xdr:cNvPr id="399" name="Text Box 2">
          <a:extLst>
            <a:ext uri="{FF2B5EF4-FFF2-40B4-BE49-F238E27FC236}">
              <a16:creationId xmlns:a16="http://schemas.microsoft.com/office/drawing/2014/main" id="{00000000-0008-0000-0400-00008F010000}"/>
            </a:ext>
          </a:extLst>
        </xdr:cNvPr>
        <xdr:cNvSpPr txBox="1">
          <a:spLocks noChangeArrowheads="1"/>
        </xdr:cNvSpPr>
      </xdr:nvSpPr>
      <xdr:spPr bwMode="auto">
        <a:xfrm>
          <a:off x="1274445" y="27995880"/>
          <a:ext cx="0" cy="167640"/>
        </a:xfrm>
        <a:prstGeom prst="rect">
          <a:avLst/>
        </a:prstGeom>
        <a:noFill/>
        <a:ln w="9525">
          <a:noFill/>
          <a:miter lim="800000"/>
          <a:headEnd/>
          <a:tailEnd/>
        </a:ln>
      </xdr:spPr>
    </xdr:sp>
    <xdr:clientData/>
  </xdr:twoCellAnchor>
  <xdr:twoCellAnchor editAs="oneCell">
    <xdr:from>
      <xdr:col>1</xdr:col>
      <xdr:colOff>885825</xdr:colOff>
      <xdr:row>158</xdr:row>
      <xdr:rowOff>0</xdr:rowOff>
    </xdr:from>
    <xdr:to>
      <xdr:col>1</xdr:col>
      <xdr:colOff>882650</xdr:colOff>
      <xdr:row>159</xdr:row>
      <xdr:rowOff>0</xdr:rowOff>
    </xdr:to>
    <xdr:sp macro="" textlink="">
      <xdr:nvSpPr>
        <xdr:cNvPr id="400" name="Text Box 1">
          <a:extLst>
            <a:ext uri="{FF2B5EF4-FFF2-40B4-BE49-F238E27FC236}">
              <a16:creationId xmlns:a16="http://schemas.microsoft.com/office/drawing/2014/main" id="{00000000-0008-0000-0400-000090010000}"/>
            </a:ext>
          </a:extLst>
        </xdr:cNvPr>
        <xdr:cNvSpPr txBox="1">
          <a:spLocks noChangeArrowheads="1"/>
        </xdr:cNvSpPr>
      </xdr:nvSpPr>
      <xdr:spPr bwMode="auto">
        <a:xfrm>
          <a:off x="1274445" y="27995880"/>
          <a:ext cx="0" cy="167640"/>
        </a:xfrm>
        <a:prstGeom prst="rect">
          <a:avLst/>
        </a:prstGeom>
        <a:noFill/>
        <a:ln w="9525">
          <a:noFill/>
          <a:miter lim="800000"/>
          <a:headEnd/>
          <a:tailEnd/>
        </a:ln>
      </xdr:spPr>
    </xdr:sp>
    <xdr:clientData/>
  </xdr:twoCellAnchor>
  <xdr:twoCellAnchor editAs="oneCell">
    <xdr:from>
      <xdr:col>1</xdr:col>
      <xdr:colOff>885825</xdr:colOff>
      <xdr:row>158</xdr:row>
      <xdr:rowOff>0</xdr:rowOff>
    </xdr:from>
    <xdr:to>
      <xdr:col>1</xdr:col>
      <xdr:colOff>882650</xdr:colOff>
      <xdr:row>159</xdr:row>
      <xdr:rowOff>0</xdr:rowOff>
    </xdr:to>
    <xdr:sp macro="" textlink="">
      <xdr:nvSpPr>
        <xdr:cNvPr id="401" name="Text Box 2">
          <a:extLst>
            <a:ext uri="{FF2B5EF4-FFF2-40B4-BE49-F238E27FC236}">
              <a16:creationId xmlns:a16="http://schemas.microsoft.com/office/drawing/2014/main" id="{00000000-0008-0000-0400-000091010000}"/>
            </a:ext>
          </a:extLst>
        </xdr:cNvPr>
        <xdr:cNvSpPr txBox="1">
          <a:spLocks noChangeArrowheads="1"/>
        </xdr:cNvSpPr>
      </xdr:nvSpPr>
      <xdr:spPr bwMode="auto">
        <a:xfrm>
          <a:off x="1274445" y="27995880"/>
          <a:ext cx="0" cy="167640"/>
        </a:xfrm>
        <a:prstGeom prst="rect">
          <a:avLst/>
        </a:prstGeom>
        <a:noFill/>
        <a:ln w="9525">
          <a:noFill/>
          <a:miter lim="800000"/>
          <a:headEnd/>
          <a:tailEnd/>
        </a:ln>
      </xdr:spPr>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2:D36"/>
  <sheetViews>
    <sheetView tabSelected="1" view="pageBreakPreview" zoomScale="93" zoomScaleNormal="100" zoomScaleSheetLayoutView="93" workbookViewId="0">
      <selection activeCell="D37" sqref="D37"/>
    </sheetView>
  </sheetViews>
  <sheetFormatPr defaultRowHeight="12.5"/>
  <cols>
    <col min="2" max="2" width="39.08984375" customWidth="1"/>
    <col min="3" max="3" width="14.36328125" customWidth="1"/>
    <col min="4" max="4" width="20" customWidth="1"/>
  </cols>
  <sheetData>
    <row r="2" spans="1:4" ht="28">
      <c r="A2" s="166" t="s">
        <v>451</v>
      </c>
      <c r="B2" s="167" t="s">
        <v>452</v>
      </c>
      <c r="C2" s="166" t="s">
        <v>453</v>
      </c>
      <c r="D2" s="168" t="s">
        <v>454</v>
      </c>
    </row>
    <row r="3" spans="1:4" ht="14">
      <c r="A3" s="169"/>
      <c r="B3" s="170"/>
      <c r="C3" s="169"/>
      <c r="D3" s="171"/>
    </row>
    <row r="4" spans="1:4" ht="14">
      <c r="A4" s="172">
        <v>1</v>
      </c>
      <c r="B4" s="173" t="s">
        <v>761</v>
      </c>
      <c r="C4" s="169"/>
      <c r="D4" s="174">
        <f>'SUMMARY PRELIMINARIES '!H30</f>
        <v>0</v>
      </c>
    </row>
    <row r="5" spans="1:4" ht="14">
      <c r="A5" s="172"/>
      <c r="B5" s="173"/>
      <c r="C5" s="169"/>
      <c r="D5" s="174"/>
    </row>
    <row r="6" spans="1:4" ht="14">
      <c r="A6" s="172">
        <v>2</v>
      </c>
      <c r="B6" s="175" t="s">
        <v>456</v>
      </c>
      <c r="C6" s="176"/>
      <c r="D6" s="177">
        <f>THEATRE!F46</f>
        <v>0</v>
      </c>
    </row>
    <row r="7" spans="1:4" ht="14">
      <c r="A7" s="172"/>
      <c r="B7" s="175"/>
      <c r="C7" s="176"/>
      <c r="D7" s="177"/>
    </row>
    <row r="8" spans="1:4" ht="14">
      <c r="A8" s="172">
        <v>3</v>
      </c>
      <c r="B8" s="175" t="s">
        <v>651</v>
      </c>
      <c r="C8" s="176"/>
      <c r="D8" s="177">
        <f>Walkways!F309</f>
        <v>0</v>
      </c>
    </row>
    <row r="9" spans="1:4" ht="14">
      <c r="A9" s="172"/>
      <c r="B9" s="175"/>
      <c r="C9" s="176"/>
      <c r="D9" s="177"/>
    </row>
    <row r="10" spans="1:4" ht="14">
      <c r="A10" s="172"/>
      <c r="B10" s="175"/>
      <c r="C10" s="176"/>
      <c r="D10" s="177"/>
    </row>
    <row r="11" spans="1:4" ht="14">
      <c r="A11" s="172"/>
      <c r="B11" s="175"/>
      <c r="C11" s="176"/>
      <c r="D11" s="177"/>
    </row>
    <row r="12" spans="1:4" ht="14">
      <c r="A12" s="178"/>
      <c r="B12" s="175"/>
      <c r="C12" s="176"/>
      <c r="D12" s="177"/>
    </row>
    <row r="13" spans="1:4" ht="14">
      <c r="A13" s="178"/>
      <c r="B13" s="175"/>
      <c r="C13" s="176"/>
      <c r="D13" s="177">
        <f>SUM(D4:D12)</f>
        <v>0</v>
      </c>
    </row>
    <row r="14" spans="1:4" ht="14">
      <c r="A14" s="178"/>
      <c r="B14" s="179" t="s">
        <v>457</v>
      </c>
      <c r="C14" s="180"/>
      <c r="D14" s="181"/>
    </row>
    <row r="15" spans="1:4" ht="14">
      <c r="A15" s="178"/>
      <c r="B15" s="179"/>
      <c r="C15" s="180"/>
      <c r="D15" s="182"/>
    </row>
    <row r="16" spans="1:4" ht="14">
      <c r="A16" s="178"/>
      <c r="B16" s="179"/>
      <c r="C16" s="180"/>
      <c r="D16" s="182"/>
    </row>
    <row r="17" spans="1:4" ht="14">
      <c r="A17" s="178">
        <v>4</v>
      </c>
      <c r="B17" s="497" t="s">
        <v>762</v>
      </c>
      <c r="C17" s="183">
        <v>0.05</v>
      </c>
      <c r="D17" s="344">
        <f>D13*C17</f>
        <v>0</v>
      </c>
    </row>
    <row r="18" spans="1:4" ht="14">
      <c r="A18" s="184"/>
      <c r="B18" s="175"/>
      <c r="C18" s="185"/>
      <c r="D18" s="182"/>
    </row>
    <row r="19" spans="1:4" ht="14">
      <c r="A19" s="184"/>
      <c r="B19" s="175"/>
      <c r="C19" s="185"/>
      <c r="D19" s="182"/>
    </row>
    <row r="20" spans="1:4" ht="14">
      <c r="A20" s="184"/>
      <c r="B20" s="175"/>
      <c r="C20" s="185"/>
      <c r="D20" s="182"/>
    </row>
    <row r="21" spans="1:4" ht="14">
      <c r="A21" s="184"/>
      <c r="B21" s="175"/>
      <c r="C21" s="185"/>
      <c r="D21" s="182"/>
    </row>
    <row r="22" spans="1:4" ht="14">
      <c r="A22" s="184"/>
      <c r="B22" s="175"/>
      <c r="C22" s="185"/>
      <c r="D22" s="182"/>
    </row>
    <row r="23" spans="1:4" ht="14">
      <c r="A23" s="184"/>
      <c r="B23" s="175"/>
      <c r="C23" s="185"/>
      <c r="D23" s="182"/>
    </row>
    <row r="24" spans="1:4" ht="14">
      <c r="A24" s="184"/>
      <c r="B24" s="175"/>
      <c r="C24" s="185"/>
      <c r="D24" s="182"/>
    </row>
    <row r="25" spans="1:4" ht="14">
      <c r="A25" s="184"/>
      <c r="B25" s="175"/>
      <c r="C25" s="185"/>
      <c r="D25" s="182"/>
    </row>
    <row r="26" spans="1:4" ht="14">
      <c r="A26" s="184"/>
      <c r="B26" s="175"/>
      <c r="C26" s="185"/>
      <c r="D26" s="182"/>
    </row>
    <row r="27" spans="1:4" ht="14">
      <c r="A27" s="184"/>
      <c r="B27" s="175"/>
      <c r="C27" s="185"/>
      <c r="D27" s="182"/>
    </row>
    <row r="28" spans="1:4" ht="14">
      <c r="A28" s="184"/>
      <c r="B28" s="175"/>
      <c r="C28" s="185"/>
      <c r="D28" s="182"/>
    </row>
    <row r="29" spans="1:4" ht="14">
      <c r="A29" s="184"/>
      <c r="B29" s="175"/>
      <c r="C29" s="185"/>
      <c r="D29" s="182"/>
    </row>
    <row r="30" spans="1:4" ht="14">
      <c r="A30" s="184"/>
      <c r="B30" s="175"/>
      <c r="C30" s="185"/>
      <c r="D30" s="182"/>
    </row>
    <row r="31" spans="1:4" ht="14">
      <c r="A31" s="184"/>
      <c r="B31" s="175"/>
      <c r="C31" s="185"/>
      <c r="D31" s="182"/>
    </row>
    <row r="32" spans="1:4" ht="14">
      <c r="A32" s="184"/>
      <c r="B32" s="175"/>
      <c r="C32" s="185"/>
      <c r="D32" s="182"/>
    </row>
    <row r="33" spans="1:4" ht="14">
      <c r="A33" s="184"/>
      <c r="B33" s="175"/>
      <c r="C33" s="185"/>
      <c r="D33" s="182"/>
    </row>
    <row r="34" spans="1:4" ht="14">
      <c r="A34" s="184"/>
      <c r="B34" s="175"/>
      <c r="C34" s="185"/>
      <c r="D34" s="182"/>
    </row>
    <row r="35" spans="1:4" ht="14">
      <c r="A35" s="184"/>
      <c r="B35" s="175"/>
      <c r="C35" s="185"/>
      <c r="D35" s="182"/>
    </row>
    <row r="36" spans="1:4" ht="14">
      <c r="A36" s="186"/>
      <c r="B36" s="187" t="s">
        <v>458</v>
      </c>
      <c r="C36" s="188"/>
      <c r="D36" s="189">
        <f>SUM(D13:D35)</f>
        <v>0</v>
      </c>
    </row>
  </sheetData>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H719"/>
  <sheetViews>
    <sheetView view="pageBreakPreview" zoomScale="87" zoomScaleNormal="100" zoomScaleSheetLayoutView="87" workbookViewId="0">
      <selection activeCell="H31" sqref="H31"/>
    </sheetView>
  </sheetViews>
  <sheetFormatPr defaultColWidth="10.36328125" defaultRowHeight="14"/>
  <cols>
    <col min="1" max="1" width="0.90625" style="341" customWidth="1"/>
    <col min="2" max="2" width="7.08984375" style="341" customWidth="1"/>
    <col min="3" max="3" width="0.453125" style="342" customWidth="1"/>
    <col min="4" max="4" width="4.90625" style="340" customWidth="1"/>
    <col min="5" max="5" width="43.453125" style="321" customWidth="1"/>
    <col min="6" max="6" width="7.453125" style="213" customWidth="1"/>
    <col min="7" max="7" width="0.453125" style="343" customWidth="1"/>
    <col min="8" max="8" width="29.7265625" style="318" customWidth="1"/>
    <col min="9" max="9" width="2.36328125" style="213" customWidth="1"/>
    <col min="10" max="16384" width="10.36328125" style="213"/>
  </cols>
  <sheetData>
    <row r="1" spans="2:8" s="190" customFormat="1" ht="27.75" customHeight="1" thickBot="1">
      <c r="B1" s="308" t="s">
        <v>155</v>
      </c>
      <c r="C1" s="309"/>
      <c r="D1" s="310"/>
      <c r="E1" s="419" t="s">
        <v>432</v>
      </c>
      <c r="F1" s="420"/>
      <c r="G1" s="311"/>
      <c r="H1" s="312" t="s">
        <v>638</v>
      </c>
    </row>
    <row r="2" spans="2:8" s="190" customFormat="1" ht="14.5" thickTop="1">
      <c r="B2" s="313"/>
      <c r="C2" s="314"/>
      <c r="D2" s="315"/>
      <c r="F2" s="316"/>
      <c r="G2" s="317"/>
      <c r="H2" s="318"/>
    </row>
    <row r="3" spans="2:8" s="190" customFormat="1">
      <c r="B3" s="313"/>
      <c r="C3" s="314"/>
      <c r="D3" s="315"/>
      <c r="E3" s="421" t="s">
        <v>459</v>
      </c>
      <c r="F3" s="422"/>
      <c r="G3" s="317"/>
      <c r="H3" s="318"/>
    </row>
    <row r="4" spans="2:8" s="190" customFormat="1">
      <c r="B4" s="313"/>
      <c r="C4" s="314"/>
      <c r="D4" s="315"/>
      <c r="E4" s="319"/>
      <c r="F4" s="316"/>
      <c r="G4" s="317"/>
      <c r="H4" s="318"/>
    </row>
    <row r="5" spans="2:8" s="190" customFormat="1">
      <c r="B5" s="313"/>
      <c r="C5" s="314"/>
      <c r="D5" s="315"/>
      <c r="E5" s="421" t="s">
        <v>455</v>
      </c>
      <c r="F5" s="423"/>
      <c r="G5" s="317"/>
      <c r="H5" s="318"/>
    </row>
    <row r="6" spans="2:8" s="190" customFormat="1">
      <c r="B6" s="313"/>
      <c r="C6" s="314"/>
      <c r="D6" s="315"/>
      <c r="E6" s="319"/>
      <c r="F6" s="316"/>
      <c r="G6" s="317"/>
      <c r="H6" s="318"/>
    </row>
    <row r="7" spans="2:8" s="190" customFormat="1">
      <c r="B7" s="313"/>
      <c r="C7" s="314"/>
      <c r="D7" s="315"/>
      <c r="E7" s="421" t="s">
        <v>426</v>
      </c>
      <c r="F7" s="422"/>
      <c r="G7" s="317"/>
      <c r="H7" s="318"/>
    </row>
    <row r="8" spans="2:8" s="190" customFormat="1">
      <c r="B8" s="313"/>
      <c r="C8" s="314"/>
      <c r="D8" s="315"/>
      <c r="E8" s="320"/>
      <c r="F8" s="321"/>
      <c r="G8" s="317"/>
      <c r="H8" s="318"/>
    </row>
    <row r="9" spans="2:8" s="190" customFormat="1" ht="30" customHeight="1">
      <c r="B9" s="313"/>
      <c r="C9" s="322"/>
      <c r="D9" s="323"/>
      <c r="E9" s="213" t="s">
        <v>639</v>
      </c>
      <c r="F9" s="213"/>
      <c r="G9" s="324"/>
      <c r="H9" s="325">
        <f>PRELIMINARIES!K63</f>
        <v>0</v>
      </c>
    </row>
    <row r="10" spans="2:8" s="190" customFormat="1" ht="30" customHeight="1">
      <c r="B10" s="313"/>
      <c r="C10" s="322"/>
      <c r="D10" s="323"/>
      <c r="E10" s="213" t="s">
        <v>640</v>
      </c>
      <c r="F10" s="213"/>
      <c r="G10" s="324"/>
      <c r="H10" s="325">
        <f>PRELIMINARIES!K87</f>
        <v>0</v>
      </c>
    </row>
    <row r="11" spans="2:8" s="190" customFormat="1" ht="30" customHeight="1">
      <c r="B11" s="313"/>
      <c r="C11" s="322"/>
      <c r="D11" s="323"/>
      <c r="E11" s="213" t="s">
        <v>641</v>
      </c>
      <c r="F11" s="213"/>
      <c r="G11" s="324"/>
      <c r="H11" s="325">
        <f>PRELIMINARIES!K114</f>
        <v>0</v>
      </c>
    </row>
    <row r="12" spans="2:8" s="190" customFormat="1" ht="30" customHeight="1">
      <c r="B12" s="313"/>
      <c r="C12" s="322"/>
      <c r="D12" s="323"/>
      <c r="E12" s="213" t="s">
        <v>642</v>
      </c>
      <c r="F12" s="213"/>
      <c r="G12" s="324"/>
      <c r="H12" s="325">
        <f>PRELIMINARIES!K130</f>
        <v>0</v>
      </c>
    </row>
    <row r="13" spans="2:8" s="190" customFormat="1" ht="30" customHeight="1">
      <c r="B13" s="313"/>
      <c r="C13" s="322">
        <v>6</v>
      </c>
      <c r="D13" s="323"/>
      <c r="E13" s="213" t="s">
        <v>643</v>
      </c>
      <c r="F13" s="213"/>
      <c r="G13" s="324"/>
      <c r="H13" s="325">
        <f>PRELIMINARIES!K150</f>
        <v>0</v>
      </c>
    </row>
    <row r="14" spans="2:8" s="190" customFormat="1" ht="30" customHeight="1">
      <c r="B14" s="313"/>
      <c r="C14" s="322">
        <v>7</v>
      </c>
      <c r="D14" s="323"/>
      <c r="E14" s="213" t="s">
        <v>644</v>
      </c>
      <c r="F14" s="213"/>
      <c r="G14" s="324"/>
      <c r="H14" s="325">
        <f>PRELIMINARIES!K174</f>
        <v>0</v>
      </c>
    </row>
    <row r="15" spans="2:8" s="190" customFormat="1" ht="30" customHeight="1">
      <c r="B15" s="313"/>
      <c r="C15" s="322">
        <v>8</v>
      </c>
      <c r="D15" s="323"/>
      <c r="E15" s="213" t="s">
        <v>645</v>
      </c>
      <c r="F15" s="213"/>
      <c r="G15" s="324"/>
      <c r="H15" s="325">
        <f>PRELIMINARIES!K197</f>
        <v>0</v>
      </c>
    </row>
    <row r="16" spans="2:8" s="190" customFormat="1" ht="30" customHeight="1">
      <c r="B16" s="313"/>
      <c r="C16" s="322"/>
      <c r="D16" s="323"/>
      <c r="E16" s="213" t="s">
        <v>646</v>
      </c>
      <c r="F16" s="213"/>
      <c r="G16" s="324"/>
      <c r="H16" s="325">
        <f>PRELIMINARIES!K217</f>
        <v>0</v>
      </c>
    </row>
    <row r="17" spans="1:8" s="190" customFormat="1" ht="30" customHeight="1">
      <c r="B17" s="313"/>
      <c r="C17" s="322"/>
      <c r="D17" s="323"/>
      <c r="E17" s="213" t="s">
        <v>647</v>
      </c>
      <c r="F17" s="213"/>
      <c r="G17" s="324"/>
      <c r="H17" s="325">
        <f>PRELIMINARIES!K245</f>
        <v>0</v>
      </c>
    </row>
    <row r="18" spans="1:8" s="190" customFormat="1" ht="30" customHeight="1">
      <c r="B18" s="313"/>
      <c r="C18" s="322">
        <v>6</v>
      </c>
      <c r="D18" s="323"/>
      <c r="E18" s="213" t="s">
        <v>648</v>
      </c>
      <c r="F18" s="213"/>
      <c r="G18" s="324"/>
      <c r="H18" s="325">
        <f>PRELIMINARIES!K273</f>
        <v>0</v>
      </c>
    </row>
    <row r="19" spans="1:8" s="190" customFormat="1" ht="30" customHeight="1">
      <c r="B19" s="313"/>
      <c r="C19" s="322">
        <v>7</v>
      </c>
      <c r="D19" s="323"/>
      <c r="E19" s="213" t="s">
        <v>649</v>
      </c>
      <c r="F19" s="213"/>
      <c r="G19" s="324"/>
      <c r="H19" s="325">
        <f>PRELIMINARIES!K304</f>
        <v>0</v>
      </c>
    </row>
    <row r="20" spans="1:8" s="190" customFormat="1">
      <c r="B20" s="313"/>
      <c r="C20" s="322"/>
      <c r="D20" s="323"/>
      <c r="E20" s="213"/>
      <c r="F20" s="213"/>
      <c r="G20" s="324"/>
      <c r="H20" s="325"/>
    </row>
    <row r="21" spans="1:8" s="190" customFormat="1" ht="30" customHeight="1">
      <c r="B21" s="313"/>
      <c r="C21" s="322"/>
      <c r="D21" s="323"/>
      <c r="E21" s="213"/>
      <c r="F21" s="213"/>
      <c r="G21" s="324"/>
      <c r="H21" s="325"/>
    </row>
    <row r="22" spans="1:8" s="190" customFormat="1" ht="23.25" customHeight="1">
      <c r="B22" s="313"/>
      <c r="C22" s="322"/>
      <c r="D22" s="323"/>
      <c r="E22" s="213"/>
      <c r="F22" s="213"/>
      <c r="G22" s="324"/>
      <c r="H22" s="325"/>
    </row>
    <row r="23" spans="1:8" s="190" customFormat="1" ht="15.75" customHeight="1">
      <c r="B23" s="313"/>
      <c r="C23" s="322"/>
      <c r="D23" s="323"/>
      <c r="E23" s="213"/>
      <c r="F23" s="213"/>
      <c r="G23" s="324"/>
      <c r="H23" s="325"/>
    </row>
    <row r="24" spans="1:8" s="190" customFormat="1" ht="15.75" customHeight="1">
      <c r="B24" s="313"/>
      <c r="C24" s="322"/>
      <c r="D24" s="323"/>
      <c r="E24" s="213"/>
      <c r="F24" s="213"/>
      <c r="G24" s="324"/>
      <c r="H24" s="325"/>
    </row>
    <row r="25" spans="1:8" s="190" customFormat="1" ht="30" customHeight="1">
      <c r="B25" s="313"/>
      <c r="C25" s="322"/>
      <c r="D25" s="323"/>
      <c r="E25" s="213"/>
      <c r="F25" s="213"/>
      <c r="G25" s="324"/>
      <c r="H25" s="325"/>
    </row>
    <row r="26" spans="1:8" s="190" customFormat="1" ht="21.75" customHeight="1">
      <c r="B26" s="313"/>
      <c r="C26" s="322">
        <v>8</v>
      </c>
      <c r="D26" s="323"/>
      <c r="E26" s="213"/>
      <c r="F26" s="213"/>
      <c r="G26" s="324"/>
      <c r="H26" s="325"/>
    </row>
    <row r="27" spans="1:8" s="190" customFormat="1" ht="20.149999999999999" customHeight="1">
      <c r="B27" s="313"/>
      <c r="C27" s="314"/>
      <c r="D27" s="315"/>
      <c r="F27" s="316"/>
      <c r="G27" s="324"/>
      <c r="H27" s="325"/>
    </row>
    <row r="28" spans="1:8" s="190" customFormat="1">
      <c r="B28" s="313"/>
      <c r="C28" s="314"/>
      <c r="D28" s="315"/>
      <c r="G28" s="317"/>
      <c r="H28" s="318"/>
    </row>
    <row r="29" spans="1:8" s="190" customFormat="1" ht="5.25" customHeight="1">
      <c r="B29" s="326"/>
      <c r="C29" s="327"/>
      <c r="D29" s="328"/>
      <c r="E29" s="329"/>
      <c r="F29" s="330"/>
      <c r="G29" s="331"/>
      <c r="H29" s="332"/>
    </row>
    <row r="30" spans="1:8" s="190" customFormat="1" ht="36" customHeight="1">
      <c r="B30" s="333"/>
      <c r="C30" s="334"/>
      <c r="D30" s="424" t="s">
        <v>650</v>
      </c>
      <c r="E30" s="425"/>
      <c r="F30" s="426"/>
      <c r="G30" s="334"/>
      <c r="H30" s="335">
        <f>SUM(H9:H21)</f>
        <v>0</v>
      </c>
    </row>
    <row r="31" spans="1:8" s="190" customFormat="1">
      <c r="B31" s="336"/>
      <c r="C31" s="315"/>
      <c r="D31" s="315"/>
      <c r="E31" s="337"/>
      <c r="F31" s="338"/>
      <c r="G31" s="315"/>
      <c r="H31" s="339"/>
    </row>
    <row r="32" spans="1:8">
      <c r="A32" s="321"/>
      <c r="B32" s="321"/>
      <c r="C32" s="340"/>
      <c r="E32" s="261"/>
      <c r="G32" s="213"/>
      <c r="H32" s="339"/>
    </row>
    <row r="33" spans="1:8">
      <c r="A33" s="321"/>
      <c r="B33" s="321"/>
      <c r="C33" s="340"/>
      <c r="G33" s="213"/>
      <c r="H33" s="339"/>
    </row>
    <row r="34" spans="1:8">
      <c r="A34" s="321"/>
      <c r="B34" s="321"/>
      <c r="C34" s="340"/>
      <c r="G34" s="213"/>
      <c r="H34" s="339"/>
    </row>
    <row r="35" spans="1:8">
      <c r="A35" s="321"/>
      <c r="B35" s="321"/>
      <c r="C35" s="340"/>
      <c r="G35" s="213"/>
      <c r="H35" s="339"/>
    </row>
    <row r="36" spans="1:8">
      <c r="A36" s="321"/>
      <c r="B36" s="321"/>
      <c r="C36" s="340"/>
      <c r="G36" s="213"/>
      <c r="H36" s="339"/>
    </row>
    <row r="37" spans="1:8">
      <c r="A37" s="321"/>
      <c r="B37" s="321"/>
      <c r="C37" s="340"/>
      <c r="G37" s="213"/>
      <c r="H37" s="339"/>
    </row>
    <row r="38" spans="1:8">
      <c r="A38" s="321"/>
      <c r="B38" s="321"/>
      <c r="C38" s="340"/>
      <c r="G38" s="213"/>
      <c r="H38" s="339"/>
    </row>
    <row r="39" spans="1:8">
      <c r="A39" s="321"/>
      <c r="B39" s="321"/>
      <c r="C39" s="340"/>
      <c r="G39" s="213"/>
      <c r="H39" s="339"/>
    </row>
    <row r="40" spans="1:8">
      <c r="A40" s="321"/>
      <c r="B40" s="321"/>
      <c r="C40" s="340"/>
      <c r="G40" s="213"/>
      <c r="H40" s="339"/>
    </row>
    <row r="41" spans="1:8">
      <c r="A41" s="321"/>
      <c r="B41" s="321"/>
      <c r="C41" s="340"/>
      <c r="G41" s="213"/>
      <c r="H41" s="339"/>
    </row>
    <row r="42" spans="1:8">
      <c r="A42" s="321"/>
      <c r="B42" s="321"/>
      <c r="C42" s="340"/>
      <c r="G42" s="213"/>
      <c r="H42" s="339"/>
    </row>
    <row r="43" spans="1:8">
      <c r="A43" s="321"/>
      <c r="B43" s="321"/>
      <c r="C43" s="340"/>
      <c r="G43" s="213"/>
      <c r="H43" s="339"/>
    </row>
    <row r="44" spans="1:8">
      <c r="A44" s="321"/>
      <c r="B44" s="321"/>
      <c r="C44" s="340"/>
      <c r="G44" s="213"/>
      <c r="H44" s="339"/>
    </row>
    <row r="45" spans="1:8">
      <c r="A45" s="321"/>
      <c r="B45" s="321"/>
      <c r="C45" s="340"/>
      <c r="G45" s="213"/>
      <c r="H45" s="339"/>
    </row>
    <row r="46" spans="1:8">
      <c r="A46" s="321"/>
      <c r="B46" s="321"/>
      <c r="C46" s="340"/>
      <c r="G46" s="213"/>
      <c r="H46" s="339"/>
    </row>
    <row r="47" spans="1:8">
      <c r="A47" s="321"/>
      <c r="B47" s="321"/>
      <c r="C47" s="340"/>
      <c r="G47" s="213"/>
      <c r="H47" s="339"/>
    </row>
    <row r="48" spans="1:8">
      <c r="A48" s="321"/>
      <c r="B48" s="321"/>
      <c r="C48" s="340"/>
      <c r="G48" s="213"/>
      <c r="H48" s="339"/>
    </row>
    <row r="49" spans="1:8">
      <c r="A49" s="321"/>
      <c r="B49" s="321"/>
      <c r="C49" s="340"/>
      <c r="G49" s="213"/>
      <c r="H49" s="339"/>
    </row>
    <row r="50" spans="1:8">
      <c r="A50" s="321"/>
      <c r="B50" s="321"/>
      <c r="C50" s="340"/>
      <c r="G50" s="213"/>
      <c r="H50" s="339"/>
    </row>
    <row r="51" spans="1:8">
      <c r="A51" s="321"/>
      <c r="B51" s="321"/>
      <c r="C51" s="340"/>
      <c r="G51" s="213"/>
      <c r="H51" s="339"/>
    </row>
    <row r="52" spans="1:8">
      <c r="A52" s="321"/>
      <c r="B52" s="321"/>
      <c r="C52" s="340"/>
      <c r="G52" s="213"/>
      <c r="H52" s="339"/>
    </row>
    <row r="53" spans="1:8">
      <c r="A53" s="321"/>
      <c r="B53" s="321"/>
      <c r="C53" s="340"/>
      <c r="G53" s="213"/>
      <c r="H53" s="339"/>
    </row>
    <row r="54" spans="1:8">
      <c r="A54" s="321"/>
      <c r="B54" s="321"/>
      <c r="C54" s="340"/>
      <c r="G54" s="213"/>
      <c r="H54" s="339"/>
    </row>
    <row r="55" spans="1:8">
      <c r="A55" s="321"/>
      <c r="B55" s="321"/>
      <c r="C55" s="340"/>
      <c r="G55" s="213"/>
      <c r="H55" s="339"/>
    </row>
    <row r="56" spans="1:8">
      <c r="A56" s="321"/>
      <c r="B56" s="321"/>
      <c r="C56" s="340"/>
      <c r="G56" s="213"/>
      <c r="H56" s="339"/>
    </row>
    <row r="57" spans="1:8">
      <c r="A57" s="321"/>
      <c r="B57" s="321"/>
      <c r="C57" s="340"/>
      <c r="G57" s="213"/>
      <c r="H57" s="339"/>
    </row>
    <row r="58" spans="1:8">
      <c r="A58" s="321"/>
      <c r="B58" s="321"/>
      <c r="C58" s="340"/>
      <c r="G58" s="213"/>
      <c r="H58" s="339"/>
    </row>
    <row r="59" spans="1:8">
      <c r="A59" s="321"/>
      <c r="B59" s="321"/>
      <c r="C59" s="340"/>
      <c r="G59" s="213"/>
      <c r="H59" s="339"/>
    </row>
    <row r="60" spans="1:8">
      <c r="A60" s="321"/>
      <c r="B60" s="321"/>
      <c r="C60" s="340"/>
      <c r="G60" s="213"/>
      <c r="H60" s="339"/>
    </row>
    <row r="61" spans="1:8">
      <c r="A61" s="321"/>
      <c r="B61" s="321"/>
      <c r="C61" s="340"/>
      <c r="G61" s="213"/>
      <c r="H61" s="339"/>
    </row>
    <row r="62" spans="1:8">
      <c r="A62" s="321"/>
      <c r="B62" s="321"/>
      <c r="C62" s="340"/>
      <c r="G62" s="213"/>
      <c r="H62" s="339"/>
    </row>
    <row r="63" spans="1:8">
      <c r="A63" s="321"/>
      <c r="B63" s="321"/>
      <c r="C63" s="340"/>
      <c r="G63" s="213"/>
      <c r="H63" s="339"/>
    </row>
    <row r="64" spans="1:8">
      <c r="A64" s="321"/>
      <c r="B64" s="321"/>
      <c r="C64" s="340"/>
      <c r="G64" s="213"/>
      <c r="H64" s="339"/>
    </row>
    <row r="65" spans="1:8">
      <c r="A65" s="321"/>
      <c r="B65" s="321"/>
      <c r="C65" s="340"/>
      <c r="G65" s="213"/>
      <c r="H65" s="339"/>
    </row>
    <row r="66" spans="1:8">
      <c r="A66" s="321"/>
      <c r="B66" s="321"/>
      <c r="C66" s="340"/>
      <c r="G66" s="213"/>
      <c r="H66" s="339"/>
    </row>
    <row r="67" spans="1:8">
      <c r="A67" s="321"/>
      <c r="B67" s="321"/>
      <c r="C67" s="340"/>
      <c r="G67" s="213"/>
      <c r="H67" s="339"/>
    </row>
    <row r="68" spans="1:8">
      <c r="A68" s="321"/>
      <c r="B68" s="321"/>
      <c r="C68" s="340"/>
      <c r="G68" s="213"/>
      <c r="H68" s="339"/>
    </row>
    <row r="69" spans="1:8">
      <c r="A69" s="321"/>
      <c r="B69" s="321"/>
      <c r="C69" s="340"/>
      <c r="G69" s="213"/>
      <c r="H69" s="339"/>
    </row>
    <row r="70" spans="1:8">
      <c r="A70" s="321"/>
      <c r="B70" s="321"/>
      <c r="C70" s="340"/>
      <c r="G70" s="213"/>
      <c r="H70" s="339"/>
    </row>
    <row r="71" spans="1:8">
      <c r="A71" s="321"/>
      <c r="B71" s="321"/>
      <c r="C71" s="340"/>
      <c r="G71" s="213"/>
      <c r="H71" s="339"/>
    </row>
    <row r="72" spans="1:8">
      <c r="A72" s="321"/>
      <c r="B72" s="321"/>
      <c r="C72" s="340"/>
      <c r="G72" s="213"/>
      <c r="H72" s="339"/>
    </row>
    <row r="73" spans="1:8">
      <c r="A73" s="321"/>
      <c r="B73" s="321"/>
      <c r="C73" s="340"/>
      <c r="G73" s="213"/>
      <c r="H73" s="339"/>
    </row>
    <row r="74" spans="1:8">
      <c r="A74" s="321"/>
      <c r="B74" s="321"/>
      <c r="C74" s="340"/>
      <c r="G74" s="213"/>
      <c r="H74" s="339"/>
    </row>
    <row r="75" spans="1:8">
      <c r="A75" s="321"/>
      <c r="B75" s="321"/>
      <c r="C75" s="340"/>
      <c r="G75" s="213"/>
      <c r="H75" s="339"/>
    </row>
    <row r="76" spans="1:8">
      <c r="A76" s="321"/>
      <c r="B76" s="321"/>
      <c r="C76" s="340"/>
      <c r="G76" s="213"/>
      <c r="H76" s="339"/>
    </row>
    <row r="77" spans="1:8">
      <c r="A77" s="321"/>
      <c r="B77" s="321"/>
      <c r="C77" s="340"/>
      <c r="G77" s="213"/>
      <c r="H77" s="339"/>
    </row>
    <row r="78" spans="1:8">
      <c r="A78" s="321"/>
      <c r="B78" s="321"/>
      <c r="C78" s="340"/>
      <c r="G78" s="213"/>
      <c r="H78" s="339"/>
    </row>
    <row r="79" spans="1:8">
      <c r="A79" s="321"/>
      <c r="B79" s="321"/>
      <c r="C79" s="340"/>
      <c r="G79" s="213"/>
      <c r="H79" s="339"/>
    </row>
    <row r="80" spans="1:8">
      <c r="A80" s="321"/>
      <c r="B80" s="321"/>
      <c r="C80" s="340"/>
      <c r="G80" s="213"/>
      <c r="H80" s="339"/>
    </row>
    <row r="81" spans="1:8">
      <c r="A81" s="321"/>
      <c r="B81" s="321"/>
      <c r="C81" s="340"/>
      <c r="G81" s="213"/>
      <c r="H81" s="339"/>
    </row>
    <row r="82" spans="1:8">
      <c r="A82" s="321"/>
      <c r="B82" s="321"/>
      <c r="C82" s="340"/>
      <c r="G82" s="213"/>
      <c r="H82" s="339"/>
    </row>
    <row r="83" spans="1:8">
      <c r="A83" s="321"/>
      <c r="B83" s="321"/>
      <c r="C83" s="340"/>
      <c r="G83" s="213"/>
      <c r="H83" s="339"/>
    </row>
    <row r="84" spans="1:8">
      <c r="A84" s="321"/>
      <c r="B84" s="321"/>
      <c r="C84" s="340"/>
      <c r="G84" s="213"/>
      <c r="H84" s="339"/>
    </row>
    <row r="85" spans="1:8">
      <c r="A85" s="321"/>
      <c r="B85" s="321"/>
      <c r="C85" s="340"/>
      <c r="G85" s="213"/>
      <c r="H85" s="339"/>
    </row>
    <row r="86" spans="1:8">
      <c r="A86" s="321"/>
      <c r="B86" s="321"/>
      <c r="C86" s="340"/>
      <c r="G86" s="213"/>
      <c r="H86" s="339"/>
    </row>
    <row r="87" spans="1:8">
      <c r="A87" s="321"/>
      <c r="B87" s="321"/>
      <c r="C87" s="340"/>
      <c r="G87" s="213"/>
      <c r="H87" s="339"/>
    </row>
    <row r="88" spans="1:8">
      <c r="A88" s="321"/>
      <c r="B88" s="321"/>
      <c r="C88" s="340"/>
      <c r="G88" s="213"/>
      <c r="H88" s="339"/>
    </row>
    <row r="89" spans="1:8">
      <c r="A89" s="321"/>
      <c r="B89" s="321"/>
      <c r="C89" s="340"/>
      <c r="G89" s="213"/>
      <c r="H89" s="339"/>
    </row>
    <row r="90" spans="1:8">
      <c r="A90" s="321"/>
      <c r="B90" s="321"/>
      <c r="C90" s="340"/>
      <c r="G90" s="213"/>
      <c r="H90" s="339"/>
    </row>
    <row r="91" spans="1:8">
      <c r="A91" s="321"/>
      <c r="B91" s="321"/>
      <c r="C91" s="340"/>
      <c r="G91" s="213"/>
      <c r="H91" s="339"/>
    </row>
    <row r="92" spans="1:8">
      <c r="A92" s="321"/>
      <c r="B92" s="321"/>
      <c r="C92" s="340"/>
      <c r="G92" s="213"/>
      <c r="H92" s="339"/>
    </row>
    <row r="93" spans="1:8">
      <c r="A93" s="321"/>
      <c r="B93" s="321"/>
      <c r="C93" s="340"/>
      <c r="G93" s="213"/>
      <c r="H93" s="339"/>
    </row>
    <row r="94" spans="1:8">
      <c r="A94" s="321"/>
      <c r="B94" s="321"/>
      <c r="C94" s="340"/>
      <c r="G94" s="213"/>
      <c r="H94" s="339"/>
    </row>
    <row r="95" spans="1:8">
      <c r="A95" s="321"/>
      <c r="B95" s="321"/>
      <c r="C95" s="340"/>
      <c r="G95" s="213"/>
      <c r="H95" s="339"/>
    </row>
    <row r="96" spans="1:8">
      <c r="A96" s="321"/>
      <c r="B96" s="321"/>
      <c r="C96" s="340"/>
      <c r="G96" s="213"/>
      <c r="H96" s="339"/>
    </row>
    <row r="97" spans="1:8">
      <c r="A97" s="321"/>
      <c r="B97" s="321"/>
      <c r="C97" s="340"/>
      <c r="G97" s="213"/>
      <c r="H97" s="339"/>
    </row>
    <row r="98" spans="1:8">
      <c r="A98" s="321"/>
      <c r="B98" s="321"/>
      <c r="C98" s="340"/>
      <c r="G98" s="213"/>
      <c r="H98" s="339"/>
    </row>
    <row r="99" spans="1:8">
      <c r="A99" s="321"/>
      <c r="B99" s="321"/>
      <c r="C99" s="340"/>
      <c r="G99" s="213"/>
      <c r="H99" s="339"/>
    </row>
    <row r="100" spans="1:8">
      <c r="A100" s="321"/>
      <c r="B100" s="321"/>
      <c r="C100" s="340"/>
      <c r="G100" s="213"/>
      <c r="H100" s="339"/>
    </row>
    <row r="101" spans="1:8">
      <c r="A101" s="321"/>
      <c r="B101" s="321"/>
      <c r="C101" s="340"/>
      <c r="G101" s="213"/>
      <c r="H101" s="339"/>
    </row>
    <row r="102" spans="1:8">
      <c r="A102" s="321"/>
      <c r="B102" s="321"/>
      <c r="C102" s="340"/>
      <c r="G102" s="213"/>
      <c r="H102" s="339"/>
    </row>
    <row r="103" spans="1:8">
      <c r="A103" s="321"/>
      <c r="B103" s="321"/>
      <c r="C103" s="340"/>
      <c r="G103" s="213"/>
      <c r="H103" s="339"/>
    </row>
    <row r="104" spans="1:8">
      <c r="A104" s="321"/>
      <c r="B104" s="321"/>
      <c r="C104" s="340"/>
      <c r="G104" s="213"/>
      <c r="H104" s="339"/>
    </row>
    <row r="105" spans="1:8">
      <c r="A105" s="321"/>
      <c r="B105" s="321"/>
      <c r="C105" s="340"/>
      <c r="G105" s="213"/>
      <c r="H105" s="339"/>
    </row>
    <row r="106" spans="1:8">
      <c r="A106" s="321"/>
      <c r="B106" s="321"/>
      <c r="C106" s="340"/>
      <c r="G106" s="213"/>
      <c r="H106" s="339"/>
    </row>
    <row r="107" spans="1:8">
      <c r="A107" s="321"/>
      <c r="B107" s="321"/>
      <c r="C107" s="340"/>
      <c r="G107" s="213"/>
      <c r="H107" s="339"/>
    </row>
    <row r="108" spans="1:8">
      <c r="A108" s="321"/>
      <c r="B108" s="321"/>
      <c r="C108" s="340"/>
      <c r="G108" s="213"/>
      <c r="H108" s="339"/>
    </row>
    <row r="109" spans="1:8">
      <c r="A109" s="321"/>
      <c r="B109" s="321"/>
      <c r="C109" s="340"/>
      <c r="G109" s="213"/>
      <c r="H109" s="339"/>
    </row>
    <row r="110" spans="1:8">
      <c r="A110" s="321"/>
      <c r="B110" s="321"/>
      <c r="C110" s="340"/>
      <c r="G110" s="213"/>
      <c r="H110" s="339"/>
    </row>
    <row r="111" spans="1:8">
      <c r="A111" s="321"/>
      <c r="B111" s="321"/>
      <c r="C111" s="340"/>
      <c r="G111" s="213"/>
      <c r="H111" s="339"/>
    </row>
    <row r="112" spans="1:8">
      <c r="A112" s="321"/>
      <c r="B112" s="321"/>
      <c r="C112" s="340"/>
      <c r="G112" s="213"/>
      <c r="H112" s="339"/>
    </row>
    <row r="113" spans="1:8">
      <c r="A113" s="321"/>
      <c r="B113" s="321"/>
      <c r="C113" s="340"/>
      <c r="G113" s="213"/>
      <c r="H113" s="339"/>
    </row>
    <row r="114" spans="1:8">
      <c r="A114" s="321"/>
      <c r="B114" s="321"/>
      <c r="C114" s="340"/>
      <c r="G114" s="213"/>
      <c r="H114" s="339"/>
    </row>
    <row r="115" spans="1:8">
      <c r="A115" s="321"/>
      <c r="B115" s="321"/>
      <c r="C115" s="340"/>
      <c r="G115" s="213"/>
      <c r="H115" s="339"/>
    </row>
    <row r="116" spans="1:8">
      <c r="A116" s="321"/>
      <c r="B116" s="321"/>
      <c r="C116" s="340"/>
      <c r="G116" s="213"/>
      <c r="H116" s="339"/>
    </row>
    <row r="117" spans="1:8">
      <c r="A117" s="321"/>
      <c r="B117" s="321"/>
      <c r="C117" s="340"/>
      <c r="G117" s="213"/>
      <c r="H117" s="339"/>
    </row>
    <row r="118" spans="1:8">
      <c r="A118" s="321"/>
      <c r="B118" s="321"/>
      <c r="C118" s="340"/>
      <c r="G118" s="213"/>
      <c r="H118" s="339"/>
    </row>
    <row r="119" spans="1:8">
      <c r="A119" s="321"/>
      <c r="B119" s="321"/>
      <c r="C119" s="340"/>
      <c r="G119" s="213"/>
      <c r="H119" s="339"/>
    </row>
    <row r="120" spans="1:8">
      <c r="A120" s="321"/>
      <c r="B120" s="321"/>
      <c r="C120" s="340"/>
      <c r="G120" s="213"/>
      <c r="H120" s="339"/>
    </row>
    <row r="121" spans="1:8">
      <c r="A121" s="321"/>
      <c r="B121" s="321"/>
      <c r="C121" s="340"/>
      <c r="G121" s="213"/>
      <c r="H121" s="339"/>
    </row>
    <row r="122" spans="1:8">
      <c r="A122" s="321"/>
      <c r="B122" s="321"/>
      <c r="C122" s="340"/>
      <c r="G122" s="213"/>
      <c r="H122" s="339"/>
    </row>
    <row r="123" spans="1:8">
      <c r="A123" s="321"/>
      <c r="B123" s="321"/>
      <c r="C123" s="340"/>
      <c r="G123" s="213"/>
      <c r="H123" s="339"/>
    </row>
    <row r="124" spans="1:8">
      <c r="A124" s="321"/>
      <c r="B124" s="321"/>
      <c r="C124" s="340"/>
      <c r="G124" s="213"/>
      <c r="H124" s="339"/>
    </row>
    <row r="125" spans="1:8">
      <c r="A125" s="321"/>
      <c r="B125" s="321"/>
      <c r="C125" s="340"/>
      <c r="G125" s="213"/>
      <c r="H125" s="339"/>
    </row>
    <row r="126" spans="1:8">
      <c r="A126" s="321"/>
      <c r="B126" s="321"/>
      <c r="C126" s="340"/>
      <c r="G126" s="213"/>
      <c r="H126" s="339"/>
    </row>
    <row r="127" spans="1:8">
      <c r="A127" s="321"/>
      <c r="B127" s="321"/>
      <c r="C127" s="340"/>
      <c r="G127" s="213"/>
      <c r="H127" s="339"/>
    </row>
    <row r="128" spans="1:8">
      <c r="A128" s="321"/>
      <c r="B128" s="321"/>
      <c r="C128" s="340"/>
      <c r="G128" s="213"/>
      <c r="H128" s="339"/>
    </row>
    <row r="129" spans="1:8">
      <c r="A129" s="321"/>
      <c r="B129" s="321"/>
      <c r="C129" s="340"/>
      <c r="G129" s="213"/>
      <c r="H129" s="339"/>
    </row>
    <row r="130" spans="1:8">
      <c r="A130" s="321"/>
      <c r="B130" s="321"/>
      <c r="C130" s="340"/>
      <c r="G130" s="213"/>
      <c r="H130" s="339"/>
    </row>
    <row r="131" spans="1:8">
      <c r="A131" s="321"/>
      <c r="B131" s="321"/>
      <c r="C131" s="340"/>
      <c r="G131" s="213"/>
      <c r="H131" s="339"/>
    </row>
    <row r="132" spans="1:8">
      <c r="A132" s="321"/>
      <c r="B132" s="321"/>
      <c r="C132" s="340"/>
      <c r="G132" s="213"/>
      <c r="H132" s="339"/>
    </row>
    <row r="133" spans="1:8">
      <c r="A133" s="321"/>
      <c r="B133" s="321"/>
      <c r="C133" s="340"/>
      <c r="G133" s="213"/>
      <c r="H133" s="339"/>
    </row>
    <row r="134" spans="1:8">
      <c r="A134" s="321"/>
      <c r="B134" s="321"/>
      <c r="C134" s="340"/>
      <c r="G134" s="213"/>
      <c r="H134" s="339"/>
    </row>
    <row r="135" spans="1:8">
      <c r="A135" s="321"/>
      <c r="B135" s="321"/>
      <c r="C135" s="340"/>
      <c r="G135" s="213"/>
      <c r="H135" s="339"/>
    </row>
    <row r="136" spans="1:8">
      <c r="A136" s="321"/>
      <c r="B136" s="321"/>
      <c r="C136" s="340"/>
      <c r="G136" s="213"/>
      <c r="H136" s="339"/>
    </row>
    <row r="137" spans="1:8">
      <c r="A137" s="321"/>
      <c r="B137" s="321"/>
      <c r="C137" s="340"/>
      <c r="G137" s="213"/>
      <c r="H137" s="339"/>
    </row>
    <row r="138" spans="1:8">
      <c r="A138" s="321"/>
      <c r="B138" s="321"/>
      <c r="C138" s="340"/>
      <c r="G138" s="213"/>
      <c r="H138" s="339"/>
    </row>
    <row r="139" spans="1:8">
      <c r="A139" s="321"/>
      <c r="B139" s="321"/>
      <c r="C139" s="340"/>
      <c r="G139" s="213"/>
      <c r="H139" s="339"/>
    </row>
    <row r="140" spans="1:8">
      <c r="A140" s="321"/>
      <c r="B140" s="321"/>
      <c r="C140" s="340"/>
      <c r="G140" s="213"/>
      <c r="H140" s="339"/>
    </row>
    <row r="141" spans="1:8">
      <c r="A141" s="321"/>
      <c r="B141" s="321"/>
      <c r="C141" s="340"/>
      <c r="G141" s="213"/>
      <c r="H141" s="339"/>
    </row>
    <row r="142" spans="1:8">
      <c r="A142" s="321"/>
      <c r="B142" s="321"/>
      <c r="C142" s="340"/>
      <c r="G142" s="213"/>
      <c r="H142" s="339"/>
    </row>
    <row r="143" spans="1:8">
      <c r="A143" s="321"/>
      <c r="B143" s="321"/>
      <c r="C143" s="340"/>
      <c r="G143" s="213"/>
      <c r="H143" s="339"/>
    </row>
    <row r="144" spans="1:8">
      <c r="A144" s="321"/>
      <c r="B144" s="321"/>
      <c r="C144" s="340"/>
      <c r="G144" s="213"/>
      <c r="H144" s="339"/>
    </row>
    <row r="145" spans="1:8">
      <c r="A145" s="321"/>
      <c r="B145" s="321"/>
      <c r="C145" s="340"/>
      <c r="G145" s="213"/>
      <c r="H145" s="339"/>
    </row>
    <row r="146" spans="1:8">
      <c r="A146" s="321"/>
      <c r="B146" s="321"/>
      <c r="C146" s="340"/>
      <c r="G146" s="213"/>
      <c r="H146" s="339"/>
    </row>
    <row r="147" spans="1:8">
      <c r="A147" s="321"/>
      <c r="B147" s="321"/>
      <c r="C147" s="340"/>
      <c r="G147" s="213"/>
      <c r="H147" s="339"/>
    </row>
    <row r="148" spans="1:8">
      <c r="A148" s="321"/>
      <c r="B148" s="321"/>
      <c r="C148" s="340"/>
      <c r="G148" s="213"/>
      <c r="H148" s="339"/>
    </row>
    <row r="149" spans="1:8">
      <c r="A149" s="321"/>
      <c r="B149" s="321"/>
      <c r="C149" s="340"/>
      <c r="G149" s="213"/>
      <c r="H149" s="339"/>
    </row>
    <row r="150" spans="1:8">
      <c r="A150" s="321"/>
      <c r="B150" s="321"/>
      <c r="C150" s="340"/>
      <c r="G150" s="213"/>
      <c r="H150" s="339"/>
    </row>
    <row r="151" spans="1:8">
      <c r="A151" s="321"/>
      <c r="B151" s="321"/>
      <c r="C151" s="340"/>
      <c r="G151" s="213"/>
      <c r="H151" s="339"/>
    </row>
    <row r="152" spans="1:8">
      <c r="A152" s="321"/>
      <c r="B152" s="321"/>
      <c r="C152" s="340"/>
      <c r="G152" s="213"/>
      <c r="H152" s="339"/>
    </row>
    <row r="153" spans="1:8">
      <c r="A153" s="321"/>
      <c r="B153" s="321"/>
      <c r="C153" s="340"/>
      <c r="G153" s="213"/>
      <c r="H153" s="339"/>
    </row>
    <row r="154" spans="1:8">
      <c r="A154" s="321"/>
      <c r="B154" s="321"/>
      <c r="C154" s="340"/>
      <c r="G154" s="213"/>
      <c r="H154" s="339"/>
    </row>
    <row r="155" spans="1:8">
      <c r="A155" s="321"/>
      <c r="B155" s="321"/>
      <c r="C155" s="340"/>
      <c r="G155" s="213"/>
      <c r="H155" s="339"/>
    </row>
    <row r="156" spans="1:8">
      <c r="A156" s="321"/>
      <c r="B156" s="321"/>
      <c r="C156" s="340"/>
      <c r="G156" s="213"/>
      <c r="H156" s="339"/>
    </row>
    <row r="157" spans="1:8">
      <c r="A157" s="321"/>
      <c r="B157" s="321"/>
      <c r="C157" s="340"/>
      <c r="G157" s="213"/>
      <c r="H157" s="339"/>
    </row>
    <row r="158" spans="1:8">
      <c r="A158" s="321"/>
      <c r="B158" s="321"/>
      <c r="C158" s="340"/>
      <c r="G158" s="213"/>
      <c r="H158" s="339"/>
    </row>
    <row r="159" spans="1:8">
      <c r="A159" s="321"/>
      <c r="B159" s="321"/>
      <c r="C159" s="340"/>
      <c r="G159" s="213"/>
      <c r="H159" s="339"/>
    </row>
    <row r="160" spans="1:8">
      <c r="A160" s="321"/>
      <c r="B160" s="321"/>
      <c r="C160" s="340"/>
      <c r="G160" s="213"/>
      <c r="H160" s="339"/>
    </row>
    <row r="161" spans="1:8">
      <c r="A161" s="321"/>
      <c r="B161" s="321"/>
      <c r="C161" s="340"/>
      <c r="G161" s="213"/>
      <c r="H161" s="339"/>
    </row>
    <row r="162" spans="1:8">
      <c r="A162" s="321"/>
      <c r="B162" s="321"/>
      <c r="C162" s="340"/>
      <c r="G162" s="213"/>
      <c r="H162" s="339"/>
    </row>
    <row r="163" spans="1:8">
      <c r="A163" s="321"/>
      <c r="B163" s="321"/>
      <c r="C163" s="340"/>
      <c r="G163" s="213"/>
      <c r="H163" s="339"/>
    </row>
    <row r="164" spans="1:8">
      <c r="A164" s="321"/>
      <c r="B164" s="321"/>
      <c r="C164" s="340"/>
      <c r="G164" s="213"/>
      <c r="H164" s="339"/>
    </row>
    <row r="165" spans="1:8">
      <c r="A165" s="321"/>
      <c r="B165" s="321"/>
      <c r="C165" s="340"/>
      <c r="G165" s="213"/>
      <c r="H165" s="339"/>
    </row>
    <row r="166" spans="1:8">
      <c r="A166" s="321"/>
      <c r="B166" s="321"/>
      <c r="C166" s="340"/>
      <c r="G166" s="213"/>
      <c r="H166" s="339"/>
    </row>
    <row r="167" spans="1:8">
      <c r="A167" s="321"/>
      <c r="B167" s="321"/>
      <c r="C167" s="340"/>
      <c r="G167" s="213"/>
      <c r="H167" s="339"/>
    </row>
    <row r="168" spans="1:8">
      <c r="A168" s="321"/>
      <c r="B168" s="321"/>
      <c r="C168" s="340"/>
      <c r="G168" s="213"/>
      <c r="H168" s="339"/>
    </row>
    <row r="169" spans="1:8">
      <c r="A169" s="321"/>
      <c r="B169" s="321"/>
      <c r="C169" s="340"/>
      <c r="G169" s="213"/>
      <c r="H169" s="339"/>
    </row>
    <row r="170" spans="1:8">
      <c r="A170" s="321"/>
      <c r="B170" s="321"/>
      <c r="C170" s="340"/>
      <c r="G170" s="213"/>
      <c r="H170" s="339"/>
    </row>
    <row r="171" spans="1:8">
      <c r="A171" s="321"/>
      <c r="B171" s="321"/>
      <c r="C171" s="340"/>
      <c r="G171" s="213"/>
      <c r="H171" s="339"/>
    </row>
    <row r="172" spans="1:8">
      <c r="A172" s="321"/>
      <c r="B172" s="321"/>
      <c r="C172" s="340"/>
      <c r="G172" s="213"/>
      <c r="H172" s="339"/>
    </row>
    <row r="173" spans="1:8">
      <c r="A173" s="321"/>
      <c r="B173" s="321"/>
      <c r="C173" s="340"/>
      <c r="G173" s="213"/>
      <c r="H173" s="339"/>
    </row>
    <row r="174" spans="1:8">
      <c r="A174" s="321"/>
      <c r="B174" s="321"/>
      <c r="C174" s="340"/>
      <c r="G174" s="213"/>
      <c r="H174" s="339"/>
    </row>
    <row r="175" spans="1:8">
      <c r="A175" s="321"/>
      <c r="B175" s="321"/>
      <c r="C175" s="340"/>
      <c r="G175" s="213"/>
      <c r="H175" s="339"/>
    </row>
    <row r="176" spans="1:8">
      <c r="A176" s="321"/>
      <c r="B176" s="321"/>
      <c r="C176" s="340"/>
      <c r="G176" s="213"/>
      <c r="H176" s="339"/>
    </row>
    <row r="177" spans="1:8">
      <c r="A177" s="321"/>
      <c r="B177" s="321"/>
      <c r="C177" s="340"/>
      <c r="G177" s="213"/>
      <c r="H177" s="339"/>
    </row>
    <row r="178" spans="1:8">
      <c r="A178" s="321"/>
      <c r="B178" s="321"/>
      <c r="C178" s="340"/>
      <c r="G178" s="213"/>
      <c r="H178" s="339"/>
    </row>
    <row r="179" spans="1:8">
      <c r="A179" s="321"/>
      <c r="B179" s="321"/>
      <c r="C179" s="340"/>
      <c r="G179" s="213"/>
      <c r="H179" s="339"/>
    </row>
    <row r="180" spans="1:8">
      <c r="A180" s="321"/>
      <c r="B180" s="321"/>
      <c r="C180" s="340"/>
      <c r="G180" s="213"/>
      <c r="H180" s="339"/>
    </row>
    <row r="181" spans="1:8">
      <c r="A181" s="321"/>
      <c r="B181" s="321"/>
      <c r="C181" s="340"/>
      <c r="G181" s="213"/>
      <c r="H181" s="339"/>
    </row>
    <row r="182" spans="1:8">
      <c r="A182" s="321"/>
      <c r="B182" s="321"/>
      <c r="C182" s="340"/>
      <c r="G182" s="213"/>
      <c r="H182" s="339"/>
    </row>
    <row r="183" spans="1:8">
      <c r="A183" s="321"/>
      <c r="B183" s="321"/>
      <c r="C183" s="340"/>
      <c r="G183" s="213"/>
      <c r="H183" s="339"/>
    </row>
    <row r="184" spans="1:8">
      <c r="A184" s="321"/>
      <c r="B184" s="321"/>
      <c r="C184" s="340"/>
      <c r="G184" s="213"/>
      <c r="H184" s="339"/>
    </row>
    <row r="185" spans="1:8">
      <c r="A185" s="321"/>
      <c r="B185" s="321"/>
      <c r="C185" s="340"/>
      <c r="G185" s="213"/>
      <c r="H185" s="339"/>
    </row>
    <row r="186" spans="1:8">
      <c r="A186" s="321"/>
      <c r="B186" s="321"/>
      <c r="C186" s="340"/>
      <c r="G186" s="213"/>
      <c r="H186" s="339"/>
    </row>
    <row r="187" spans="1:8">
      <c r="A187" s="321"/>
      <c r="B187" s="321"/>
      <c r="C187" s="340"/>
      <c r="G187" s="213"/>
      <c r="H187" s="339"/>
    </row>
    <row r="188" spans="1:8">
      <c r="A188" s="321"/>
      <c r="B188" s="321"/>
      <c r="C188" s="340"/>
      <c r="G188" s="213"/>
      <c r="H188" s="339"/>
    </row>
    <row r="189" spans="1:8">
      <c r="A189" s="321"/>
      <c r="B189" s="321"/>
      <c r="C189" s="340"/>
      <c r="G189" s="213"/>
      <c r="H189" s="339"/>
    </row>
    <row r="190" spans="1:8">
      <c r="A190" s="321"/>
      <c r="B190" s="321"/>
      <c r="C190" s="340"/>
      <c r="G190" s="213"/>
      <c r="H190" s="339"/>
    </row>
    <row r="191" spans="1:8">
      <c r="A191" s="321"/>
      <c r="B191" s="321"/>
      <c r="C191" s="340"/>
      <c r="G191" s="213"/>
      <c r="H191" s="339"/>
    </row>
    <row r="192" spans="1:8">
      <c r="A192" s="321"/>
      <c r="B192" s="321"/>
      <c r="C192" s="340"/>
      <c r="G192" s="213"/>
      <c r="H192" s="339"/>
    </row>
    <row r="193" spans="1:8">
      <c r="A193" s="321"/>
      <c r="B193" s="321"/>
      <c r="C193" s="340"/>
      <c r="G193" s="213"/>
      <c r="H193" s="339"/>
    </row>
    <row r="194" spans="1:8">
      <c r="A194" s="321"/>
      <c r="B194" s="321"/>
      <c r="C194" s="340"/>
      <c r="G194" s="213"/>
      <c r="H194" s="339"/>
    </row>
    <row r="195" spans="1:8">
      <c r="A195" s="321"/>
      <c r="B195" s="321"/>
      <c r="C195" s="340"/>
      <c r="G195" s="213"/>
      <c r="H195" s="339"/>
    </row>
    <row r="196" spans="1:8">
      <c r="A196" s="321"/>
      <c r="B196" s="321"/>
      <c r="C196" s="340"/>
      <c r="G196" s="213"/>
      <c r="H196" s="339"/>
    </row>
    <row r="197" spans="1:8">
      <c r="A197" s="321"/>
      <c r="B197" s="321"/>
      <c r="C197" s="340"/>
      <c r="G197" s="213"/>
      <c r="H197" s="339"/>
    </row>
    <row r="198" spans="1:8">
      <c r="A198" s="321"/>
      <c r="B198" s="321"/>
      <c r="C198" s="340"/>
      <c r="G198" s="213"/>
      <c r="H198" s="339"/>
    </row>
    <row r="199" spans="1:8">
      <c r="A199" s="321"/>
      <c r="B199" s="321"/>
      <c r="C199" s="340"/>
      <c r="G199" s="213"/>
      <c r="H199" s="339"/>
    </row>
    <row r="200" spans="1:8">
      <c r="A200" s="321"/>
      <c r="B200" s="321"/>
      <c r="C200" s="340"/>
      <c r="G200" s="213"/>
      <c r="H200" s="339"/>
    </row>
    <row r="201" spans="1:8">
      <c r="A201" s="321"/>
      <c r="B201" s="321"/>
      <c r="C201" s="340"/>
      <c r="G201" s="213"/>
      <c r="H201" s="339"/>
    </row>
    <row r="202" spans="1:8">
      <c r="A202" s="321"/>
      <c r="B202" s="321"/>
      <c r="C202" s="340"/>
      <c r="G202" s="213"/>
      <c r="H202" s="339"/>
    </row>
    <row r="203" spans="1:8">
      <c r="A203" s="321"/>
      <c r="B203" s="321"/>
      <c r="C203" s="340"/>
      <c r="G203" s="213"/>
      <c r="H203" s="339"/>
    </row>
    <row r="204" spans="1:8">
      <c r="A204" s="321"/>
      <c r="B204" s="321"/>
      <c r="C204" s="340"/>
      <c r="G204" s="213"/>
      <c r="H204" s="339"/>
    </row>
    <row r="205" spans="1:8">
      <c r="A205" s="321"/>
      <c r="B205" s="321"/>
      <c r="C205" s="340"/>
      <c r="G205" s="213"/>
      <c r="H205" s="339"/>
    </row>
    <row r="206" spans="1:8">
      <c r="A206" s="321"/>
      <c r="B206" s="321"/>
      <c r="C206" s="340"/>
      <c r="G206" s="213"/>
      <c r="H206" s="339"/>
    </row>
    <row r="207" spans="1:8">
      <c r="A207" s="321"/>
      <c r="B207" s="321"/>
      <c r="C207" s="340"/>
      <c r="G207" s="213"/>
      <c r="H207" s="339"/>
    </row>
    <row r="208" spans="1:8">
      <c r="A208" s="321"/>
      <c r="B208" s="321"/>
      <c r="C208" s="340"/>
      <c r="G208" s="213"/>
      <c r="H208" s="339"/>
    </row>
    <row r="209" spans="1:8">
      <c r="A209" s="321"/>
      <c r="B209" s="321"/>
      <c r="C209" s="340"/>
      <c r="G209" s="213"/>
      <c r="H209" s="339"/>
    </row>
    <row r="210" spans="1:8">
      <c r="A210" s="321"/>
      <c r="B210" s="321"/>
      <c r="C210" s="340"/>
      <c r="G210" s="213"/>
      <c r="H210" s="339"/>
    </row>
    <row r="211" spans="1:8">
      <c r="A211" s="321"/>
      <c r="B211" s="321"/>
      <c r="C211" s="340"/>
      <c r="G211" s="213"/>
      <c r="H211" s="339"/>
    </row>
    <row r="212" spans="1:8">
      <c r="A212" s="321"/>
      <c r="B212" s="321"/>
      <c r="C212" s="340"/>
      <c r="G212" s="213"/>
      <c r="H212" s="339"/>
    </row>
    <row r="213" spans="1:8">
      <c r="A213" s="321"/>
      <c r="B213" s="321"/>
      <c r="C213" s="340"/>
      <c r="G213" s="213"/>
      <c r="H213" s="339"/>
    </row>
    <row r="214" spans="1:8">
      <c r="A214" s="321"/>
      <c r="B214" s="321"/>
      <c r="C214" s="340"/>
      <c r="G214" s="213"/>
      <c r="H214" s="339"/>
    </row>
    <row r="215" spans="1:8">
      <c r="A215" s="321"/>
      <c r="B215" s="321"/>
      <c r="C215" s="340"/>
      <c r="G215" s="213"/>
      <c r="H215" s="339"/>
    </row>
    <row r="216" spans="1:8">
      <c r="A216" s="321"/>
      <c r="B216" s="321"/>
      <c r="C216" s="340"/>
      <c r="G216" s="213"/>
      <c r="H216" s="339"/>
    </row>
    <row r="217" spans="1:8">
      <c r="A217" s="321"/>
      <c r="B217" s="321"/>
      <c r="C217" s="340"/>
      <c r="G217" s="213"/>
      <c r="H217" s="339"/>
    </row>
    <row r="218" spans="1:8">
      <c r="A218" s="321"/>
      <c r="B218" s="321"/>
      <c r="C218" s="340"/>
      <c r="G218" s="213"/>
      <c r="H218" s="339"/>
    </row>
    <row r="219" spans="1:8">
      <c r="A219" s="321"/>
      <c r="B219" s="321"/>
      <c r="C219" s="340"/>
      <c r="G219" s="213"/>
      <c r="H219" s="339"/>
    </row>
    <row r="220" spans="1:8">
      <c r="A220" s="321"/>
      <c r="B220" s="321"/>
      <c r="C220" s="340"/>
      <c r="G220" s="213"/>
      <c r="H220" s="339"/>
    </row>
    <row r="221" spans="1:8">
      <c r="A221" s="321"/>
      <c r="B221" s="321"/>
      <c r="C221" s="340"/>
      <c r="G221" s="213"/>
      <c r="H221" s="339"/>
    </row>
    <row r="222" spans="1:8">
      <c r="A222" s="321"/>
      <c r="B222" s="321"/>
      <c r="C222" s="340"/>
      <c r="G222" s="213"/>
      <c r="H222" s="339"/>
    </row>
    <row r="223" spans="1:8">
      <c r="A223" s="321"/>
      <c r="B223" s="321"/>
      <c r="C223" s="340"/>
      <c r="G223" s="213"/>
      <c r="H223" s="339"/>
    </row>
    <row r="224" spans="1:8">
      <c r="A224" s="321"/>
      <c r="B224" s="321"/>
      <c r="C224" s="340"/>
      <c r="G224" s="213"/>
      <c r="H224" s="339"/>
    </row>
    <row r="225" spans="1:8">
      <c r="A225" s="321"/>
      <c r="B225" s="321"/>
      <c r="C225" s="340"/>
      <c r="G225" s="213"/>
      <c r="H225" s="339"/>
    </row>
    <row r="226" spans="1:8">
      <c r="A226" s="321"/>
      <c r="B226" s="321"/>
      <c r="C226" s="340"/>
      <c r="G226" s="213"/>
      <c r="H226" s="339"/>
    </row>
    <row r="227" spans="1:8">
      <c r="A227" s="321"/>
      <c r="B227" s="321"/>
      <c r="C227" s="340"/>
      <c r="G227" s="213"/>
      <c r="H227" s="339"/>
    </row>
    <row r="228" spans="1:8">
      <c r="A228" s="321"/>
      <c r="B228" s="321"/>
      <c r="C228" s="340"/>
      <c r="G228" s="213"/>
      <c r="H228" s="339"/>
    </row>
    <row r="229" spans="1:8">
      <c r="A229" s="321"/>
      <c r="B229" s="321"/>
      <c r="C229" s="340"/>
      <c r="G229" s="213"/>
      <c r="H229" s="339"/>
    </row>
    <row r="230" spans="1:8">
      <c r="A230" s="321"/>
      <c r="B230" s="321"/>
      <c r="C230" s="340"/>
      <c r="G230" s="213"/>
      <c r="H230" s="339"/>
    </row>
    <row r="231" spans="1:8">
      <c r="A231" s="321"/>
      <c r="B231" s="321"/>
      <c r="C231" s="340"/>
      <c r="G231" s="213"/>
      <c r="H231" s="339"/>
    </row>
    <row r="232" spans="1:8">
      <c r="A232" s="321"/>
      <c r="B232" s="321"/>
      <c r="C232" s="340"/>
      <c r="G232" s="213"/>
      <c r="H232" s="339"/>
    </row>
    <row r="233" spans="1:8">
      <c r="A233" s="321"/>
      <c r="B233" s="321"/>
      <c r="C233" s="340"/>
      <c r="G233" s="213"/>
      <c r="H233" s="339"/>
    </row>
    <row r="234" spans="1:8">
      <c r="A234" s="321"/>
      <c r="B234" s="321"/>
      <c r="C234" s="340"/>
      <c r="G234" s="213"/>
      <c r="H234" s="339"/>
    </row>
    <row r="235" spans="1:8">
      <c r="A235" s="321"/>
      <c r="B235" s="321"/>
      <c r="C235" s="340"/>
      <c r="G235" s="213"/>
      <c r="H235" s="339"/>
    </row>
    <row r="236" spans="1:8">
      <c r="A236" s="321"/>
      <c r="B236" s="321"/>
      <c r="C236" s="340"/>
      <c r="G236" s="213"/>
      <c r="H236" s="339"/>
    </row>
    <row r="237" spans="1:8">
      <c r="A237" s="321"/>
      <c r="B237" s="321"/>
      <c r="C237" s="340"/>
      <c r="G237" s="213"/>
      <c r="H237" s="339"/>
    </row>
    <row r="238" spans="1:8">
      <c r="A238" s="321"/>
      <c r="B238" s="321"/>
      <c r="C238" s="340"/>
      <c r="G238" s="213"/>
      <c r="H238" s="339"/>
    </row>
    <row r="239" spans="1:8">
      <c r="A239" s="321"/>
      <c r="B239" s="321"/>
      <c r="C239" s="340"/>
      <c r="G239" s="213"/>
      <c r="H239" s="339"/>
    </row>
    <row r="240" spans="1:8">
      <c r="A240" s="321"/>
      <c r="B240" s="321"/>
      <c r="C240" s="340"/>
      <c r="G240" s="213"/>
      <c r="H240" s="339"/>
    </row>
    <row r="241" spans="1:8">
      <c r="A241" s="321"/>
      <c r="B241" s="321"/>
      <c r="C241" s="340"/>
      <c r="G241" s="213"/>
      <c r="H241" s="339"/>
    </row>
    <row r="242" spans="1:8">
      <c r="A242" s="321"/>
      <c r="B242" s="321"/>
      <c r="C242" s="340"/>
      <c r="G242" s="213"/>
      <c r="H242" s="339"/>
    </row>
    <row r="243" spans="1:8">
      <c r="A243" s="321"/>
      <c r="B243" s="321"/>
      <c r="C243" s="340"/>
      <c r="G243" s="213"/>
      <c r="H243" s="339"/>
    </row>
    <row r="244" spans="1:8">
      <c r="A244" s="321"/>
      <c r="B244" s="321"/>
      <c r="C244" s="340"/>
      <c r="G244" s="213"/>
      <c r="H244" s="339"/>
    </row>
    <row r="245" spans="1:8">
      <c r="A245" s="321"/>
      <c r="B245" s="321"/>
      <c r="C245" s="340"/>
      <c r="G245" s="213"/>
      <c r="H245" s="339"/>
    </row>
    <row r="246" spans="1:8">
      <c r="A246" s="321"/>
      <c r="B246" s="321"/>
      <c r="C246" s="340"/>
      <c r="G246" s="213"/>
      <c r="H246" s="339"/>
    </row>
    <row r="247" spans="1:8">
      <c r="A247" s="321"/>
      <c r="B247" s="321"/>
      <c r="C247" s="340"/>
      <c r="G247" s="213"/>
      <c r="H247" s="339"/>
    </row>
    <row r="248" spans="1:8">
      <c r="A248" s="321"/>
      <c r="B248" s="321"/>
      <c r="C248" s="340"/>
      <c r="G248" s="213"/>
      <c r="H248" s="339"/>
    </row>
    <row r="249" spans="1:8">
      <c r="A249" s="321"/>
      <c r="B249" s="321"/>
      <c r="C249" s="340"/>
      <c r="G249" s="213"/>
      <c r="H249" s="339"/>
    </row>
    <row r="250" spans="1:8">
      <c r="A250" s="321"/>
      <c r="B250" s="321"/>
      <c r="C250" s="340"/>
      <c r="G250" s="213"/>
      <c r="H250" s="339"/>
    </row>
    <row r="251" spans="1:8">
      <c r="A251" s="321"/>
      <c r="B251" s="321"/>
      <c r="C251" s="340"/>
      <c r="G251" s="213"/>
      <c r="H251" s="339"/>
    </row>
    <row r="252" spans="1:8">
      <c r="A252" s="321"/>
      <c r="B252" s="321"/>
      <c r="C252" s="340"/>
      <c r="G252" s="213"/>
      <c r="H252" s="339"/>
    </row>
    <row r="253" spans="1:8">
      <c r="A253" s="321"/>
      <c r="B253" s="321"/>
      <c r="C253" s="340"/>
      <c r="G253" s="213"/>
      <c r="H253" s="339"/>
    </row>
    <row r="254" spans="1:8">
      <c r="A254" s="321"/>
      <c r="B254" s="321"/>
      <c r="C254" s="340"/>
      <c r="G254" s="213"/>
      <c r="H254" s="339"/>
    </row>
    <row r="255" spans="1:8">
      <c r="A255" s="321"/>
      <c r="B255" s="321"/>
      <c r="C255" s="340"/>
      <c r="G255" s="213"/>
      <c r="H255" s="339"/>
    </row>
    <row r="256" spans="1:8">
      <c r="A256" s="321"/>
      <c r="B256" s="321"/>
      <c r="C256" s="340"/>
      <c r="G256" s="213"/>
      <c r="H256" s="339"/>
    </row>
    <row r="257" spans="1:8">
      <c r="A257" s="321"/>
      <c r="B257" s="321"/>
      <c r="C257" s="340"/>
      <c r="G257" s="213"/>
      <c r="H257" s="339"/>
    </row>
    <row r="258" spans="1:8">
      <c r="A258" s="321"/>
      <c r="B258" s="321"/>
      <c r="C258" s="340"/>
      <c r="G258" s="213"/>
      <c r="H258" s="339"/>
    </row>
    <row r="259" spans="1:8">
      <c r="A259" s="321"/>
      <c r="B259" s="321"/>
      <c r="C259" s="340"/>
      <c r="G259" s="213"/>
      <c r="H259" s="339"/>
    </row>
    <row r="260" spans="1:8">
      <c r="A260" s="321"/>
      <c r="B260" s="321"/>
      <c r="C260" s="340"/>
      <c r="G260" s="213"/>
      <c r="H260" s="339"/>
    </row>
    <row r="261" spans="1:8">
      <c r="A261" s="321"/>
      <c r="B261" s="321"/>
      <c r="C261" s="340"/>
      <c r="G261" s="213"/>
      <c r="H261" s="339"/>
    </row>
    <row r="262" spans="1:8">
      <c r="A262" s="321"/>
      <c r="B262" s="321"/>
      <c r="C262" s="340"/>
      <c r="G262" s="213"/>
      <c r="H262" s="339"/>
    </row>
    <row r="263" spans="1:8">
      <c r="A263" s="321"/>
      <c r="B263" s="321"/>
      <c r="C263" s="340"/>
      <c r="G263" s="213"/>
      <c r="H263" s="339"/>
    </row>
    <row r="264" spans="1:8">
      <c r="A264" s="321"/>
      <c r="B264" s="321"/>
      <c r="C264" s="340"/>
      <c r="G264" s="213"/>
      <c r="H264" s="339"/>
    </row>
    <row r="265" spans="1:8">
      <c r="A265" s="321"/>
      <c r="B265" s="321"/>
      <c r="C265" s="340"/>
      <c r="G265" s="213"/>
      <c r="H265" s="339"/>
    </row>
    <row r="266" spans="1:8">
      <c r="A266" s="321"/>
      <c r="B266" s="321"/>
      <c r="C266" s="340"/>
      <c r="G266" s="213"/>
      <c r="H266" s="339"/>
    </row>
    <row r="267" spans="1:8">
      <c r="A267" s="321"/>
      <c r="B267" s="321"/>
      <c r="C267" s="340"/>
      <c r="G267" s="213"/>
      <c r="H267" s="339"/>
    </row>
    <row r="268" spans="1:8">
      <c r="A268" s="321"/>
      <c r="B268" s="321"/>
      <c r="C268" s="340"/>
      <c r="G268" s="213"/>
      <c r="H268" s="339"/>
    </row>
    <row r="269" spans="1:8">
      <c r="A269" s="321"/>
      <c r="B269" s="321"/>
      <c r="C269" s="340"/>
      <c r="G269" s="213"/>
      <c r="H269" s="339"/>
    </row>
    <row r="270" spans="1:8">
      <c r="A270" s="321"/>
      <c r="B270" s="321"/>
      <c r="C270" s="340"/>
      <c r="G270" s="213"/>
      <c r="H270" s="339"/>
    </row>
    <row r="271" spans="1:8">
      <c r="A271" s="321"/>
      <c r="B271" s="321"/>
      <c r="C271" s="340"/>
      <c r="G271" s="213"/>
      <c r="H271" s="339"/>
    </row>
    <row r="272" spans="1:8">
      <c r="A272" s="321"/>
      <c r="B272" s="321"/>
      <c r="C272" s="340"/>
      <c r="G272" s="213"/>
      <c r="H272" s="339"/>
    </row>
    <row r="273" spans="1:8">
      <c r="A273" s="321"/>
      <c r="B273" s="321"/>
      <c r="C273" s="340"/>
      <c r="G273" s="213"/>
      <c r="H273" s="339"/>
    </row>
    <row r="274" spans="1:8">
      <c r="A274" s="321"/>
      <c r="B274" s="321"/>
      <c r="C274" s="340"/>
      <c r="G274" s="213"/>
      <c r="H274" s="339"/>
    </row>
    <row r="275" spans="1:8">
      <c r="A275" s="321"/>
      <c r="B275" s="321"/>
      <c r="C275" s="340"/>
      <c r="G275" s="213"/>
      <c r="H275" s="339"/>
    </row>
    <row r="276" spans="1:8">
      <c r="A276" s="321"/>
      <c r="B276" s="321"/>
      <c r="C276" s="340"/>
      <c r="G276" s="213"/>
      <c r="H276" s="339"/>
    </row>
    <row r="277" spans="1:8">
      <c r="A277" s="321"/>
      <c r="B277" s="321"/>
      <c r="C277" s="340"/>
      <c r="G277" s="213"/>
      <c r="H277" s="339"/>
    </row>
    <row r="278" spans="1:8">
      <c r="A278" s="321"/>
      <c r="B278" s="321"/>
      <c r="C278" s="340"/>
      <c r="G278" s="213"/>
      <c r="H278" s="339"/>
    </row>
    <row r="279" spans="1:8">
      <c r="A279" s="321"/>
      <c r="B279" s="321"/>
      <c r="C279" s="340"/>
      <c r="G279" s="213"/>
      <c r="H279" s="339"/>
    </row>
    <row r="280" spans="1:8">
      <c r="A280" s="321"/>
      <c r="B280" s="321"/>
      <c r="C280" s="340"/>
      <c r="G280" s="213"/>
      <c r="H280" s="339"/>
    </row>
    <row r="281" spans="1:8">
      <c r="A281" s="321"/>
      <c r="B281" s="321"/>
      <c r="C281" s="340"/>
      <c r="G281" s="213"/>
      <c r="H281" s="339"/>
    </row>
    <row r="282" spans="1:8">
      <c r="A282" s="321"/>
      <c r="B282" s="321"/>
      <c r="C282" s="340"/>
      <c r="G282" s="213"/>
      <c r="H282" s="339"/>
    </row>
    <row r="283" spans="1:8">
      <c r="A283" s="321"/>
      <c r="B283" s="321"/>
      <c r="C283" s="340"/>
      <c r="G283" s="213"/>
      <c r="H283" s="339"/>
    </row>
    <row r="284" spans="1:8">
      <c r="A284" s="321"/>
      <c r="B284" s="321"/>
      <c r="C284" s="340"/>
      <c r="G284" s="213"/>
      <c r="H284" s="339"/>
    </row>
    <row r="285" spans="1:8">
      <c r="A285" s="321"/>
      <c r="B285" s="321"/>
      <c r="C285" s="340"/>
      <c r="G285" s="213"/>
      <c r="H285" s="339"/>
    </row>
    <row r="286" spans="1:8">
      <c r="A286" s="321"/>
      <c r="B286" s="321"/>
      <c r="C286" s="340"/>
      <c r="G286" s="213"/>
      <c r="H286" s="339"/>
    </row>
    <row r="287" spans="1:8">
      <c r="A287" s="321"/>
      <c r="B287" s="321"/>
      <c r="C287" s="340"/>
      <c r="G287" s="213"/>
      <c r="H287" s="339"/>
    </row>
    <row r="288" spans="1:8">
      <c r="A288" s="321"/>
      <c r="B288" s="321"/>
      <c r="C288" s="340"/>
      <c r="G288" s="213"/>
      <c r="H288" s="339"/>
    </row>
    <row r="289" spans="1:8">
      <c r="A289" s="321"/>
      <c r="B289" s="321"/>
      <c r="C289" s="340"/>
      <c r="G289" s="213"/>
      <c r="H289" s="339"/>
    </row>
    <row r="290" spans="1:8">
      <c r="A290" s="321"/>
      <c r="B290" s="321"/>
      <c r="C290" s="340"/>
      <c r="G290" s="213"/>
      <c r="H290" s="339"/>
    </row>
    <row r="291" spans="1:8">
      <c r="A291" s="321"/>
      <c r="B291" s="321"/>
      <c r="C291" s="340"/>
      <c r="G291" s="213"/>
      <c r="H291" s="339"/>
    </row>
    <row r="292" spans="1:8">
      <c r="A292" s="321"/>
      <c r="B292" s="321"/>
      <c r="C292" s="340"/>
      <c r="G292" s="213"/>
      <c r="H292" s="339"/>
    </row>
    <row r="293" spans="1:8">
      <c r="A293" s="321"/>
      <c r="B293" s="321"/>
      <c r="C293" s="340"/>
      <c r="G293" s="213"/>
      <c r="H293" s="339"/>
    </row>
    <row r="294" spans="1:8">
      <c r="A294" s="321"/>
      <c r="B294" s="321"/>
      <c r="C294" s="340"/>
      <c r="G294" s="213"/>
      <c r="H294" s="339"/>
    </row>
    <row r="295" spans="1:8">
      <c r="A295" s="321"/>
      <c r="B295" s="321"/>
      <c r="C295" s="340"/>
      <c r="G295" s="213"/>
      <c r="H295" s="339"/>
    </row>
    <row r="296" spans="1:8">
      <c r="A296" s="321"/>
      <c r="B296" s="321"/>
      <c r="C296" s="340"/>
      <c r="G296" s="213"/>
      <c r="H296" s="339"/>
    </row>
    <row r="297" spans="1:8">
      <c r="A297" s="321"/>
      <c r="B297" s="321"/>
      <c r="C297" s="340"/>
      <c r="G297" s="213"/>
      <c r="H297" s="339"/>
    </row>
    <row r="298" spans="1:8">
      <c r="A298" s="321"/>
      <c r="B298" s="321"/>
      <c r="C298" s="340"/>
      <c r="G298" s="213"/>
      <c r="H298" s="339"/>
    </row>
    <row r="299" spans="1:8">
      <c r="A299" s="321"/>
      <c r="B299" s="321"/>
      <c r="C299" s="340"/>
      <c r="G299" s="213"/>
      <c r="H299" s="339"/>
    </row>
    <row r="300" spans="1:8">
      <c r="A300" s="321"/>
      <c r="B300" s="321"/>
      <c r="C300" s="340"/>
      <c r="G300" s="213"/>
      <c r="H300" s="339"/>
    </row>
    <row r="301" spans="1:8">
      <c r="A301" s="321"/>
      <c r="B301" s="321"/>
      <c r="C301" s="340"/>
      <c r="G301" s="213"/>
      <c r="H301" s="339"/>
    </row>
    <row r="302" spans="1:8">
      <c r="A302" s="321"/>
      <c r="B302" s="321"/>
      <c r="C302" s="340"/>
      <c r="G302" s="213"/>
      <c r="H302" s="339"/>
    </row>
    <row r="303" spans="1:8">
      <c r="A303" s="321"/>
      <c r="B303" s="321"/>
      <c r="C303" s="340"/>
      <c r="G303" s="213"/>
      <c r="H303" s="339"/>
    </row>
    <row r="304" spans="1:8">
      <c r="A304" s="321"/>
      <c r="B304" s="321"/>
      <c r="C304" s="340"/>
      <c r="G304" s="213"/>
      <c r="H304" s="339"/>
    </row>
    <row r="305" spans="1:8">
      <c r="A305" s="321"/>
      <c r="B305" s="321"/>
      <c r="C305" s="340"/>
      <c r="G305" s="213"/>
      <c r="H305" s="339"/>
    </row>
    <row r="306" spans="1:8">
      <c r="A306" s="321"/>
      <c r="B306" s="321"/>
      <c r="C306" s="340"/>
      <c r="G306" s="213"/>
      <c r="H306" s="339"/>
    </row>
    <row r="307" spans="1:8">
      <c r="A307" s="321"/>
      <c r="B307" s="321"/>
      <c r="C307" s="340"/>
      <c r="G307" s="213"/>
      <c r="H307" s="339"/>
    </row>
    <row r="308" spans="1:8">
      <c r="A308" s="321"/>
      <c r="B308" s="321"/>
      <c r="C308" s="340"/>
      <c r="G308" s="213"/>
      <c r="H308" s="339"/>
    </row>
    <row r="309" spans="1:8">
      <c r="A309" s="321"/>
      <c r="B309" s="321"/>
      <c r="C309" s="340"/>
      <c r="G309" s="213"/>
      <c r="H309" s="339"/>
    </row>
    <row r="310" spans="1:8">
      <c r="A310" s="321"/>
      <c r="B310" s="321"/>
      <c r="C310" s="340"/>
      <c r="G310" s="213"/>
      <c r="H310" s="339"/>
    </row>
    <row r="311" spans="1:8">
      <c r="A311" s="321"/>
      <c r="B311" s="321"/>
      <c r="C311" s="340"/>
      <c r="G311" s="213"/>
      <c r="H311" s="339"/>
    </row>
    <row r="312" spans="1:8">
      <c r="A312" s="321"/>
      <c r="B312" s="321"/>
      <c r="C312" s="340"/>
      <c r="G312" s="213"/>
      <c r="H312" s="339"/>
    </row>
    <row r="313" spans="1:8">
      <c r="A313" s="321"/>
      <c r="B313" s="321"/>
      <c r="C313" s="340"/>
      <c r="G313" s="213"/>
      <c r="H313" s="339"/>
    </row>
    <row r="314" spans="1:8">
      <c r="A314" s="321"/>
      <c r="B314" s="321"/>
      <c r="C314" s="340"/>
      <c r="G314" s="213"/>
      <c r="H314" s="339"/>
    </row>
    <row r="315" spans="1:8">
      <c r="A315" s="321"/>
      <c r="B315" s="321"/>
      <c r="C315" s="340"/>
      <c r="G315" s="213"/>
      <c r="H315" s="339"/>
    </row>
    <row r="316" spans="1:8">
      <c r="A316" s="321"/>
      <c r="B316" s="321"/>
      <c r="C316" s="340"/>
      <c r="G316" s="213"/>
      <c r="H316" s="339"/>
    </row>
    <row r="317" spans="1:8">
      <c r="A317" s="321"/>
      <c r="B317" s="321"/>
      <c r="C317" s="340"/>
      <c r="G317" s="213"/>
      <c r="H317" s="339"/>
    </row>
    <row r="318" spans="1:8">
      <c r="A318" s="321"/>
      <c r="B318" s="321"/>
      <c r="C318" s="340"/>
      <c r="G318" s="213"/>
      <c r="H318" s="339"/>
    </row>
    <row r="319" spans="1:8">
      <c r="A319" s="321"/>
      <c r="B319" s="321"/>
      <c r="C319" s="340"/>
      <c r="G319" s="213"/>
      <c r="H319" s="339"/>
    </row>
    <row r="320" spans="1:8">
      <c r="A320" s="321"/>
      <c r="B320" s="321"/>
      <c r="C320" s="340"/>
      <c r="G320" s="213"/>
      <c r="H320" s="339"/>
    </row>
    <row r="321" spans="1:8">
      <c r="A321" s="321"/>
      <c r="B321" s="321"/>
      <c r="C321" s="340"/>
      <c r="G321" s="213"/>
      <c r="H321" s="339"/>
    </row>
    <row r="322" spans="1:8">
      <c r="A322" s="321"/>
      <c r="B322" s="321"/>
      <c r="C322" s="340"/>
      <c r="G322" s="213"/>
      <c r="H322" s="339"/>
    </row>
    <row r="323" spans="1:8">
      <c r="A323" s="321"/>
      <c r="B323" s="321"/>
      <c r="C323" s="340"/>
      <c r="G323" s="213"/>
      <c r="H323" s="339"/>
    </row>
    <row r="324" spans="1:8">
      <c r="A324" s="321"/>
      <c r="B324" s="321"/>
      <c r="C324" s="340"/>
      <c r="G324" s="213"/>
      <c r="H324" s="339"/>
    </row>
    <row r="325" spans="1:8">
      <c r="A325" s="321"/>
      <c r="B325" s="321"/>
      <c r="C325" s="340"/>
      <c r="G325" s="213"/>
      <c r="H325" s="339"/>
    </row>
    <row r="326" spans="1:8">
      <c r="A326" s="321"/>
      <c r="B326" s="321"/>
      <c r="C326" s="340"/>
      <c r="G326" s="213"/>
      <c r="H326" s="339"/>
    </row>
    <row r="327" spans="1:8">
      <c r="A327" s="321"/>
      <c r="B327" s="321"/>
      <c r="C327" s="340"/>
      <c r="G327" s="213"/>
      <c r="H327" s="339"/>
    </row>
    <row r="328" spans="1:8">
      <c r="A328" s="321"/>
      <c r="B328" s="321"/>
      <c r="C328" s="340"/>
      <c r="G328" s="213"/>
      <c r="H328" s="339"/>
    </row>
    <row r="329" spans="1:8">
      <c r="A329" s="321"/>
      <c r="B329" s="321"/>
      <c r="C329" s="340"/>
      <c r="G329" s="213"/>
      <c r="H329" s="339"/>
    </row>
    <row r="330" spans="1:8">
      <c r="A330" s="321"/>
      <c r="B330" s="321"/>
      <c r="C330" s="340"/>
      <c r="G330" s="213"/>
      <c r="H330" s="339"/>
    </row>
    <row r="331" spans="1:8">
      <c r="A331" s="321"/>
      <c r="B331" s="321"/>
      <c r="C331" s="340"/>
      <c r="G331" s="213"/>
      <c r="H331" s="339"/>
    </row>
    <row r="332" spans="1:8">
      <c r="A332" s="321"/>
      <c r="B332" s="321"/>
      <c r="C332" s="340"/>
      <c r="G332" s="213"/>
      <c r="H332" s="339"/>
    </row>
    <row r="333" spans="1:8">
      <c r="A333" s="321"/>
      <c r="B333" s="321"/>
      <c r="C333" s="340"/>
      <c r="G333" s="213"/>
      <c r="H333" s="339"/>
    </row>
    <row r="334" spans="1:8">
      <c r="A334" s="321"/>
      <c r="B334" s="321"/>
      <c r="C334" s="340"/>
      <c r="G334" s="213"/>
      <c r="H334" s="339"/>
    </row>
    <row r="335" spans="1:8">
      <c r="A335" s="321"/>
      <c r="B335" s="321"/>
      <c r="C335" s="340"/>
      <c r="G335" s="213"/>
      <c r="H335" s="339"/>
    </row>
    <row r="336" spans="1:8">
      <c r="A336" s="321"/>
      <c r="B336" s="321"/>
      <c r="C336" s="340"/>
      <c r="G336" s="213"/>
      <c r="H336" s="339"/>
    </row>
    <row r="337" spans="1:8">
      <c r="A337" s="321"/>
      <c r="B337" s="321"/>
      <c r="C337" s="340"/>
      <c r="G337" s="213"/>
      <c r="H337" s="339"/>
    </row>
    <row r="338" spans="1:8">
      <c r="A338" s="321"/>
      <c r="B338" s="321"/>
      <c r="C338" s="340"/>
      <c r="G338" s="213"/>
      <c r="H338" s="339"/>
    </row>
    <row r="339" spans="1:8">
      <c r="A339" s="321"/>
      <c r="B339" s="321"/>
      <c r="C339" s="340"/>
      <c r="G339" s="213"/>
      <c r="H339" s="339"/>
    </row>
    <row r="340" spans="1:8">
      <c r="A340" s="321"/>
      <c r="B340" s="321"/>
      <c r="C340" s="340"/>
      <c r="G340" s="213"/>
      <c r="H340" s="339"/>
    </row>
    <row r="341" spans="1:8">
      <c r="A341" s="321"/>
      <c r="B341" s="321"/>
      <c r="C341" s="340"/>
      <c r="G341" s="213"/>
      <c r="H341" s="339"/>
    </row>
    <row r="342" spans="1:8">
      <c r="A342" s="321"/>
      <c r="B342" s="321"/>
      <c r="C342" s="340"/>
      <c r="G342" s="213"/>
      <c r="H342" s="339"/>
    </row>
    <row r="343" spans="1:8">
      <c r="A343" s="321"/>
      <c r="B343" s="321"/>
      <c r="C343" s="340"/>
      <c r="G343" s="213"/>
      <c r="H343" s="339"/>
    </row>
    <row r="344" spans="1:8">
      <c r="A344" s="321"/>
      <c r="B344" s="321"/>
      <c r="C344" s="340"/>
      <c r="G344" s="213"/>
      <c r="H344" s="339"/>
    </row>
    <row r="345" spans="1:8">
      <c r="A345" s="321"/>
      <c r="B345" s="321"/>
      <c r="C345" s="340"/>
      <c r="G345" s="213"/>
      <c r="H345" s="339"/>
    </row>
    <row r="346" spans="1:8">
      <c r="A346" s="321"/>
      <c r="B346" s="321"/>
      <c r="C346" s="340"/>
      <c r="G346" s="213"/>
      <c r="H346" s="339"/>
    </row>
    <row r="347" spans="1:8">
      <c r="A347" s="321"/>
      <c r="B347" s="321"/>
      <c r="C347" s="340"/>
      <c r="G347" s="213"/>
      <c r="H347" s="339"/>
    </row>
    <row r="348" spans="1:8">
      <c r="A348" s="321"/>
      <c r="B348" s="321"/>
      <c r="C348" s="340"/>
      <c r="G348" s="213"/>
      <c r="H348" s="339"/>
    </row>
    <row r="349" spans="1:8">
      <c r="A349" s="321"/>
      <c r="B349" s="321"/>
      <c r="C349" s="340"/>
      <c r="G349" s="213"/>
      <c r="H349" s="339"/>
    </row>
    <row r="350" spans="1:8">
      <c r="A350" s="321"/>
      <c r="B350" s="321"/>
      <c r="C350" s="340"/>
      <c r="G350" s="213"/>
      <c r="H350" s="339"/>
    </row>
    <row r="351" spans="1:8">
      <c r="A351" s="321"/>
      <c r="B351" s="321"/>
      <c r="C351" s="340"/>
      <c r="G351" s="213"/>
      <c r="H351" s="339"/>
    </row>
    <row r="352" spans="1:8">
      <c r="A352" s="321"/>
      <c r="B352" s="321"/>
      <c r="C352" s="340"/>
      <c r="G352" s="213"/>
      <c r="H352" s="339"/>
    </row>
    <row r="353" spans="1:8">
      <c r="A353" s="321"/>
      <c r="B353" s="321"/>
      <c r="C353" s="340"/>
      <c r="G353" s="213"/>
      <c r="H353" s="339"/>
    </row>
    <row r="354" spans="1:8">
      <c r="A354" s="321"/>
      <c r="B354" s="321"/>
      <c r="C354" s="340"/>
      <c r="G354" s="213"/>
      <c r="H354" s="339"/>
    </row>
    <row r="355" spans="1:8">
      <c r="A355" s="321"/>
      <c r="B355" s="321"/>
      <c r="C355" s="340"/>
      <c r="G355" s="213"/>
      <c r="H355" s="339"/>
    </row>
    <row r="356" spans="1:8">
      <c r="A356" s="321"/>
      <c r="B356" s="321"/>
      <c r="C356" s="340"/>
      <c r="G356" s="213"/>
      <c r="H356" s="339"/>
    </row>
    <row r="357" spans="1:8">
      <c r="A357" s="321"/>
      <c r="B357" s="321"/>
      <c r="C357" s="340"/>
      <c r="G357" s="213"/>
      <c r="H357" s="339"/>
    </row>
    <row r="358" spans="1:8">
      <c r="A358" s="321"/>
      <c r="B358" s="321"/>
      <c r="C358" s="340"/>
      <c r="G358" s="213"/>
      <c r="H358" s="339"/>
    </row>
    <row r="359" spans="1:8">
      <c r="A359" s="321"/>
      <c r="B359" s="321"/>
      <c r="C359" s="340"/>
      <c r="G359" s="213"/>
      <c r="H359" s="339"/>
    </row>
    <row r="360" spans="1:8">
      <c r="A360" s="321"/>
      <c r="B360" s="321"/>
      <c r="C360" s="340"/>
      <c r="G360" s="213"/>
      <c r="H360" s="339"/>
    </row>
    <row r="361" spans="1:8">
      <c r="A361" s="321"/>
      <c r="B361" s="321"/>
      <c r="C361" s="340"/>
      <c r="G361" s="213"/>
      <c r="H361" s="339"/>
    </row>
    <row r="362" spans="1:8">
      <c r="A362" s="321"/>
      <c r="B362" s="321"/>
      <c r="C362" s="340"/>
      <c r="G362" s="213"/>
      <c r="H362" s="339"/>
    </row>
    <row r="363" spans="1:8">
      <c r="A363" s="321"/>
      <c r="B363" s="321"/>
      <c r="C363" s="340"/>
      <c r="G363" s="213"/>
      <c r="H363" s="339"/>
    </row>
    <row r="364" spans="1:8">
      <c r="A364" s="321"/>
      <c r="B364" s="321"/>
      <c r="C364" s="340"/>
      <c r="G364" s="213"/>
      <c r="H364" s="339"/>
    </row>
    <row r="365" spans="1:8">
      <c r="A365" s="321"/>
      <c r="B365" s="321"/>
      <c r="C365" s="340"/>
      <c r="G365" s="213"/>
      <c r="H365" s="339"/>
    </row>
    <row r="366" spans="1:8">
      <c r="A366" s="321"/>
      <c r="B366" s="321"/>
      <c r="C366" s="340"/>
      <c r="G366" s="213"/>
      <c r="H366" s="339"/>
    </row>
    <row r="367" spans="1:8">
      <c r="A367" s="321"/>
      <c r="B367" s="321"/>
      <c r="C367" s="340"/>
      <c r="G367" s="213"/>
      <c r="H367" s="339"/>
    </row>
    <row r="368" spans="1:8">
      <c r="A368" s="321"/>
      <c r="B368" s="321"/>
      <c r="C368" s="340"/>
      <c r="G368" s="213"/>
      <c r="H368" s="339"/>
    </row>
    <row r="369" spans="1:8">
      <c r="A369" s="321"/>
      <c r="B369" s="321"/>
      <c r="C369" s="340"/>
      <c r="G369" s="213"/>
      <c r="H369" s="339"/>
    </row>
    <row r="370" spans="1:8">
      <c r="A370" s="321"/>
      <c r="B370" s="321"/>
      <c r="C370" s="340"/>
      <c r="G370" s="213"/>
      <c r="H370" s="339"/>
    </row>
    <row r="371" spans="1:8">
      <c r="A371" s="321"/>
      <c r="B371" s="321"/>
      <c r="C371" s="340"/>
      <c r="G371" s="213"/>
      <c r="H371" s="339"/>
    </row>
    <row r="372" spans="1:8">
      <c r="A372" s="321"/>
      <c r="B372" s="321"/>
      <c r="C372" s="340"/>
      <c r="G372" s="213"/>
      <c r="H372" s="339"/>
    </row>
    <row r="373" spans="1:8">
      <c r="A373" s="321"/>
      <c r="B373" s="321"/>
      <c r="C373" s="340"/>
      <c r="G373" s="213"/>
      <c r="H373" s="339"/>
    </row>
    <row r="374" spans="1:8">
      <c r="A374" s="321"/>
      <c r="B374" s="321"/>
      <c r="C374" s="340"/>
      <c r="G374" s="213"/>
      <c r="H374" s="339"/>
    </row>
    <row r="375" spans="1:8">
      <c r="A375" s="321"/>
      <c r="B375" s="321"/>
      <c r="C375" s="340"/>
      <c r="G375" s="213"/>
      <c r="H375" s="339"/>
    </row>
    <row r="376" spans="1:8">
      <c r="A376" s="321"/>
      <c r="B376" s="321"/>
      <c r="C376" s="340"/>
      <c r="G376" s="213"/>
      <c r="H376" s="339"/>
    </row>
    <row r="377" spans="1:8">
      <c r="A377" s="321"/>
      <c r="B377" s="321"/>
      <c r="C377" s="340"/>
      <c r="G377" s="213"/>
      <c r="H377" s="339"/>
    </row>
    <row r="378" spans="1:8">
      <c r="A378" s="321"/>
      <c r="B378" s="321"/>
      <c r="C378" s="340"/>
      <c r="G378" s="213"/>
      <c r="H378" s="339"/>
    </row>
    <row r="379" spans="1:8">
      <c r="A379" s="321"/>
      <c r="B379" s="321"/>
      <c r="C379" s="340"/>
      <c r="G379" s="213"/>
      <c r="H379" s="339"/>
    </row>
    <row r="380" spans="1:8">
      <c r="A380" s="321"/>
      <c r="B380" s="321"/>
      <c r="C380" s="340"/>
      <c r="G380" s="213"/>
      <c r="H380" s="339"/>
    </row>
    <row r="381" spans="1:8">
      <c r="A381" s="321"/>
      <c r="B381" s="321"/>
      <c r="C381" s="340"/>
      <c r="G381" s="213"/>
      <c r="H381" s="339"/>
    </row>
    <row r="382" spans="1:8">
      <c r="A382" s="321"/>
      <c r="B382" s="321"/>
      <c r="C382" s="340"/>
      <c r="G382" s="213"/>
      <c r="H382" s="339"/>
    </row>
    <row r="383" spans="1:8">
      <c r="A383" s="321"/>
      <c r="B383" s="321"/>
      <c r="C383" s="340"/>
      <c r="G383" s="213"/>
      <c r="H383" s="339"/>
    </row>
    <row r="384" spans="1:8">
      <c r="A384" s="321"/>
      <c r="B384" s="321"/>
      <c r="C384" s="340"/>
      <c r="G384" s="213"/>
      <c r="H384" s="339"/>
    </row>
    <row r="385" spans="1:8">
      <c r="A385" s="321"/>
      <c r="B385" s="321"/>
      <c r="C385" s="340"/>
      <c r="G385" s="213"/>
      <c r="H385" s="339"/>
    </row>
    <row r="386" spans="1:8">
      <c r="A386" s="321"/>
      <c r="B386" s="321"/>
      <c r="C386" s="340"/>
      <c r="G386" s="213"/>
      <c r="H386" s="339"/>
    </row>
    <row r="387" spans="1:8">
      <c r="A387" s="321"/>
      <c r="B387" s="321"/>
      <c r="C387" s="340"/>
      <c r="G387" s="213"/>
      <c r="H387" s="339"/>
    </row>
    <row r="388" spans="1:8">
      <c r="A388" s="321"/>
      <c r="B388" s="321"/>
      <c r="C388" s="340"/>
      <c r="G388" s="213"/>
      <c r="H388" s="339"/>
    </row>
    <row r="389" spans="1:8">
      <c r="A389" s="321"/>
      <c r="B389" s="321"/>
      <c r="C389" s="340"/>
      <c r="G389" s="213"/>
      <c r="H389" s="339"/>
    </row>
    <row r="390" spans="1:8">
      <c r="A390" s="321"/>
      <c r="B390" s="321"/>
      <c r="C390" s="340"/>
      <c r="G390" s="213"/>
      <c r="H390" s="339"/>
    </row>
    <row r="391" spans="1:8">
      <c r="A391" s="321"/>
      <c r="B391" s="321"/>
      <c r="C391" s="340"/>
      <c r="G391" s="213"/>
      <c r="H391" s="339"/>
    </row>
    <row r="392" spans="1:8">
      <c r="A392" s="321"/>
      <c r="B392" s="321"/>
      <c r="C392" s="340"/>
      <c r="G392" s="213"/>
      <c r="H392" s="339"/>
    </row>
    <row r="393" spans="1:8">
      <c r="A393" s="321"/>
      <c r="B393" s="321"/>
      <c r="C393" s="340"/>
      <c r="G393" s="213"/>
      <c r="H393" s="339"/>
    </row>
    <row r="394" spans="1:8">
      <c r="A394" s="321"/>
      <c r="B394" s="321"/>
      <c r="C394" s="340"/>
      <c r="G394" s="213"/>
      <c r="H394" s="339"/>
    </row>
    <row r="395" spans="1:8">
      <c r="A395" s="321"/>
      <c r="B395" s="321"/>
      <c r="C395" s="340"/>
      <c r="G395" s="213"/>
      <c r="H395" s="339"/>
    </row>
    <row r="396" spans="1:8">
      <c r="A396" s="321"/>
      <c r="B396" s="321"/>
      <c r="C396" s="340"/>
      <c r="G396" s="213"/>
      <c r="H396" s="339"/>
    </row>
    <row r="397" spans="1:8">
      <c r="A397" s="321"/>
      <c r="B397" s="321"/>
      <c r="C397" s="340"/>
      <c r="G397" s="213"/>
      <c r="H397" s="339"/>
    </row>
    <row r="398" spans="1:8">
      <c r="A398" s="321"/>
      <c r="B398" s="321"/>
      <c r="C398" s="340"/>
      <c r="G398" s="213"/>
      <c r="H398" s="339"/>
    </row>
    <row r="399" spans="1:8">
      <c r="A399" s="321"/>
      <c r="B399" s="321"/>
      <c r="C399" s="340"/>
      <c r="G399" s="213"/>
      <c r="H399" s="339"/>
    </row>
    <row r="400" spans="1:8">
      <c r="A400" s="321"/>
      <c r="B400" s="321"/>
      <c r="C400" s="340"/>
      <c r="G400" s="213"/>
      <c r="H400" s="339"/>
    </row>
    <row r="401" spans="1:8">
      <c r="A401" s="321"/>
      <c r="B401" s="321"/>
      <c r="C401" s="340"/>
      <c r="G401" s="213"/>
      <c r="H401" s="339"/>
    </row>
    <row r="402" spans="1:8">
      <c r="A402" s="321"/>
      <c r="B402" s="321"/>
      <c r="C402" s="340"/>
      <c r="G402" s="213"/>
      <c r="H402" s="339"/>
    </row>
    <row r="403" spans="1:8">
      <c r="A403" s="321"/>
      <c r="B403" s="321"/>
      <c r="C403" s="340"/>
      <c r="G403" s="213"/>
      <c r="H403" s="339"/>
    </row>
    <row r="404" spans="1:8">
      <c r="A404" s="321"/>
      <c r="B404" s="321"/>
      <c r="C404" s="340"/>
      <c r="G404" s="213"/>
      <c r="H404" s="339"/>
    </row>
    <row r="405" spans="1:8">
      <c r="A405" s="321"/>
      <c r="B405" s="321"/>
      <c r="C405" s="340"/>
      <c r="G405" s="213"/>
      <c r="H405" s="339"/>
    </row>
    <row r="406" spans="1:8">
      <c r="A406" s="321"/>
      <c r="B406" s="321"/>
      <c r="C406" s="340"/>
      <c r="G406" s="213"/>
      <c r="H406" s="339"/>
    </row>
    <row r="407" spans="1:8">
      <c r="A407" s="321"/>
      <c r="B407" s="321"/>
      <c r="C407" s="340"/>
      <c r="G407" s="213"/>
      <c r="H407" s="339"/>
    </row>
    <row r="408" spans="1:8">
      <c r="A408" s="321"/>
      <c r="B408" s="321"/>
      <c r="C408" s="340"/>
      <c r="G408" s="213"/>
      <c r="H408" s="339"/>
    </row>
    <row r="409" spans="1:8">
      <c r="A409" s="321"/>
      <c r="B409" s="321"/>
      <c r="C409" s="340"/>
      <c r="G409" s="213"/>
      <c r="H409" s="339"/>
    </row>
    <row r="410" spans="1:8">
      <c r="A410" s="321"/>
      <c r="B410" s="321"/>
      <c r="C410" s="340"/>
      <c r="G410" s="213"/>
      <c r="H410" s="339"/>
    </row>
    <row r="411" spans="1:8">
      <c r="A411" s="321"/>
      <c r="B411" s="321"/>
      <c r="C411" s="340"/>
      <c r="G411" s="213"/>
      <c r="H411" s="339"/>
    </row>
    <row r="412" spans="1:8">
      <c r="A412" s="321"/>
      <c r="B412" s="321"/>
      <c r="C412" s="340"/>
      <c r="G412" s="213"/>
      <c r="H412" s="339"/>
    </row>
    <row r="413" spans="1:8">
      <c r="A413" s="321"/>
      <c r="B413" s="321"/>
      <c r="C413" s="340"/>
      <c r="G413" s="213"/>
      <c r="H413" s="339"/>
    </row>
    <row r="414" spans="1:8">
      <c r="A414" s="321"/>
      <c r="B414" s="321"/>
      <c r="C414" s="340"/>
      <c r="G414" s="213"/>
      <c r="H414" s="339"/>
    </row>
    <row r="415" spans="1:8">
      <c r="A415" s="321"/>
      <c r="B415" s="321"/>
      <c r="C415" s="340"/>
      <c r="G415" s="213"/>
      <c r="H415" s="339"/>
    </row>
    <row r="416" spans="1:8">
      <c r="A416" s="321"/>
      <c r="B416" s="321"/>
      <c r="C416" s="340"/>
      <c r="G416" s="213"/>
      <c r="H416" s="339"/>
    </row>
    <row r="417" spans="1:8">
      <c r="A417" s="321"/>
      <c r="B417" s="321"/>
      <c r="C417" s="340"/>
      <c r="G417" s="213"/>
      <c r="H417" s="339"/>
    </row>
    <row r="418" spans="1:8">
      <c r="A418" s="321"/>
      <c r="B418" s="321"/>
      <c r="C418" s="340"/>
      <c r="G418" s="213"/>
      <c r="H418" s="339"/>
    </row>
    <row r="419" spans="1:8">
      <c r="A419" s="321"/>
      <c r="B419" s="321"/>
      <c r="C419" s="340"/>
      <c r="G419" s="213"/>
      <c r="H419" s="339"/>
    </row>
    <row r="420" spans="1:8">
      <c r="A420" s="321"/>
      <c r="B420" s="321"/>
      <c r="C420" s="340"/>
      <c r="G420" s="213"/>
      <c r="H420" s="339"/>
    </row>
    <row r="421" spans="1:8">
      <c r="A421" s="321"/>
      <c r="B421" s="321"/>
      <c r="C421" s="340"/>
      <c r="G421" s="213"/>
      <c r="H421" s="339"/>
    </row>
    <row r="422" spans="1:8">
      <c r="A422" s="321"/>
      <c r="B422" s="321"/>
      <c r="C422" s="340"/>
      <c r="G422" s="213"/>
      <c r="H422" s="339"/>
    </row>
    <row r="423" spans="1:8">
      <c r="A423" s="321"/>
      <c r="B423" s="321"/>
      <c r="C423" s="340"/>
      <c r="G423" s="213"/>
      <c r="H423" s="339"/>
    </row>
    <row r="424" spans="1:8">
      <c r="A424" s="321"/>
      <c r="B424" s="321"/>
      <c r="C424" s="340"/>
      <c r="G424" s="213"/>
      <c r="H424" s="339"/>
    </row>
    <row r="425" spans="1:8">
      <c r="A425" s="321"/>
      <c r="B425" s="321"/>
      <c r="C425" s="340"/>
      <c r="G425" s="213"/>
      <c r="H425" s="339"/>
    </row>
    <row r="426" spans="1:8">
      <c r="A426" s="321"/>
      <c r="B426" s="321"/>
      <c r="C426" s="340"/>
      <c r="G426" s="213"/>
      <c r="H426" s="339"/>
    </row>
    <row r="427" spans="1:8">
      <c r="A427" s="321"/>
      <c r="B427" s="321"/>
      <c r="C427" s="340"/>
      <c r="G427" s="213"/>
      <c r="H427" s="339"/>
    </row>
    <row r="428" spans="1:8">
      <c r="A428" s="321"/>
      <c r="B428" s="321"/>
      <c r="C428" s="340"/>
      <c r="G428" s="213"/>
      <c r="H428" s="339"/>
    </row>
    <row r="429" spans="1:8">
      <c r="A429" s="321"/>
      <c r="B429" s="321"/>
      <c r="C429" s="340"/>
      <c r="G429" s="213"/>
      <c r="H429" s="339"/>
    </row>
    <row r="430" spans="1:8">
      <c r="A430" s="321"/>
      <c r="B430" s="321"/>
      <c r="C430" s="340"/>
      <c r="G430" s="213"/>
      <c r="H430" s="339"/>
    </row>
    <row r="431" spans="1:8">
      <c r="A431" s="321"/>
      <c r="B431" s="321"/>
      <c r="C431" s="340"/>
      <c r="G431" s="213"/>
      <c r="H431" s="339"/>
    </row>
    <row r="432" spans="1:8">
      <c r="A432" s="321"/>
      <c r="B432" s="321"/>
      <c r="C432" s="340"/>
      <c r="G432" s="213"/>
      <c r="H432" s="339"/>
    </row>
    <row r="433" spans="1:8">
      <c r="A433" s="321"/>
      <c r="B433" s="321"/>
      <c r="C433" s="340"/>
      <c r="G433" s="213"/>
      <c r="H433" s="339"/>
    </row>
    <row r="434" spans="1:8">
      <c r="A434" s="321"/>
      <c r="B434" s="321"/>
      <c r="C434" s="340"/>
      <c r="G434" s="213"/>
      <c r="H434" s="339"/>
    </row>
    <row r="435" spans="1:8">
      <c r="A435" s="321"/>
      <c r="B435" s="321"/>
      <c r="C435" s="340"/>
      <c r="G435" s="213"/>
      <c r="H435" s="339"/>
    </row>
    <row r="436" spans="1:8">
      <c r="A436" s="321"/>
      <c r="B436" s="321"/>
      <c r="C436" s="340"/>
      <c r="G436" s="213"/>
      <c r="H436" s="339"/>
    </row>
    <row r="437" spans="1:8">
      <c r="A437" s="321"/>
      <c r="B437" s="321"/>
      <c r="C437" s="340"/>
      <c r="G437" s="213"/>
      <c r="H437" s="339"/>
    </row>
    <row r="438" spans="1:8">
      <c r="A438" s="321"/>
      <c r="B438" s="321"/>
      <c r="C438" s="340"/>
      <c r="G438" s="213"/>
      <c r="H438" s="339"/>
    </row>
    <row r="439" spans="1:8">
      <c r="A439" s="321"/>
      <c r="B439" s="321"/>
      <c r="C439" s="340"/>
      <c r="G439" s="213"/>
      <c r="H439" s="339"/>
    </row>
    <row r="440" spans="1:8">
      <c r="A440" s="321"/>
      <c r="B440" s="321"/>
      <c r="C440" s="340"/>
      <c r="G440" s="213"/>
      <c r="H440" s="339"/>
    </row>
    <row r="441" spans="1:8">
      <c r="A441" s="321"/>
      <c r="B441" s="321"/>
      <c r="C441" s="340"/>
      <c r="G441" s="213"/>
      <c r="H441" s="339"/>
    </row>
    <row r="442" spans="1:8">
      <c r="A442" s="321"/>
      <c r="B442" s="321"/>
      <c r="C442" s="340"/>
      <c r="G442" s="213"/>
      <c r="H442" s="339"/>
    </row>
    <row r="443" spans="1:8">
      <c r="A443" s="321"/>
      <c r="B443" s="321"/>
      <c r="C443" s="340"/>
      <c r="G443" s="213"/>
      <c r="H443" s="339"/>
    </row>
    <row r="444" spans="1:8">
      <c r="A444" s="321"/>
      <c r="B444" s="321"/>
      <c r="C444" s="340"/>
      <c r="G444" s="213"/>
      <c r="H444" s="339"/>
    </row>
    <row r="445" spans="1:8">
      <c r="A445" s="321"/>
      <c r="B445" s="321"/>
      <c r="C445" s="340"/>
      <c r="G445" s="213"/>
      <c r="H445" s="339"/>
    </row>
    <row r="446" spans="1:8">
      <c r="A446" s="321"/>
      <c r="B446" s="321"/>
      <c r="C446" s="340"/>
      <c r="G446" s="213"/>
      <c r="H446" s="339"/>
    </row>
    <row r="447" spans="1:8">
      <c r="A447" s="321"/>
      <c r="B447" s="321"/>
      <c r="C447" s="340"/>
      <c r="G447" s="213"/>
      <c r="H447" s="339"/>
    </row>
    <row r="448" spans="1:8">
      <c r="A448" s="321"/>
      <c r="B448" s="321"/>
      <c r="C448" s="340"/>
      <c r="G448" s="213"/>
      <c r="H448" s="339"/>
    </row>
    <row r="449" spans="1:8">
      <c r="A449" s="321"/>
      <c r="B449" s="321"/>
      <c r="C449" s="340"/>
      <c r="G449" s="213"/>
      <c r="H449" s="339"/>
    </row>
    <row r="450" spans="1:8">
      <c r="A450" s="321"/>
      <c r="B450" s="321"/>
      <c r="C450" s="340"/>
      <c r="G450" s="213"/>
      <c r="H450" s="339"/>
    </row>
    <row r="451" spans="1:8">
      <c r="A451" s="321"/>
      <c r="B451" s="321"/>
      <c r="C451" s="340"/>
      <c r="G451" s="213"/>
      <c r="H451" s="339"/>
    </row>
    <row r="452" spans="1:8">
      <c r="A452" s="321"/>
      <c r="B452" s="321"/>
      <c r="C452" s="340"/>
      <c r="G452" s="213"/>
      <c r="H452" s="339"/>
    </row>
    <row r="453" spans="1:8">
      <c r="A453" s="321"/>
      <c r="B453" s="321"/>
      <c r="C453" s="340"/>
      <c r="G453" s="213"/>
      <c r="H453" s="339"/>
    </row>
    <row r="454" spans="1:8">
      <c r="A454" s="321"/>
      <c r="B454" s="321"/>
      <c r="C454" s="340"/>
      <c r="G454" s="213"/>
      <c r="H454" s="339"/>
    </row>
    <row r="455" spans="1:8">
      <c r="A455" s="321"/>
      <c r="B455" s="321"/>
      <c r="C455" s="340"/>
      <c r="G455" s="213"/>
      <c r="H455" s="339"/>
    </row>
    <row r="456" spans="1:8">
      <c r="A456" s="321"/>
      <c r="B456" s="321"/>
      <c r="C456" s="340"/>
      <c r="G456" s="213"/>
      <c r="H456" s="339"/>
    </row>
    <row r="457" spans="1:8">
      <c r="A457" s="321"/>
      <c r="B457" s="321"/>
      <c r="C457" s="340"/>
      <c r="G457" s="213"/>
      <c r="H457" s="339"/>
    </row>
    <row r="458" spans="1:8">
      <c r="A458" s="321"/>
      <c r="B458" s="321"/>
      <c r="C458" s="340"/>
      <c r="G458" s="213"/>
      <c r="H458" s="339"/>
    </row>
    <row r="459" spans="1:8">
      <c r="A459" s="321"/>
      <c r="B459" s="321"/>
      <c r="C459" s="340"/>
      <c r="G459" s="213"/>
      <c r="H459" s="339"/>
    </row>
    <row r="460" spans="1:8">
      <c r="A460" s="321"/>
      <c r="B460" s="321"/>
      <c r="C460" s="340"/>
      <c r="G460" s="213"/>
      <c r="H460" s="339"/>
    </row>
    <row r="461" spans="1:8">
      <c r="A461" s="321"/>
      <c r="B461" s="321"/>
      <c r="C461" s="340"/>
      <c r="G461" s="213"/>
      <c r="H461" s="339"/>
    </row>
    <row r="462" spans="1:8">
      <c r="A462" s="321"/>
      <c r="B462" s="321"/>
      <c r="C462" s="340"/>
      <c r="G462" s="213"/>
      <c r="H462" s="339"/>
    </row>
    <row r="463" spans="1:8">
      <c r="A463" s="321"/>
      <c r="B463" s="321"/>
      <c r="C463" s="340"/>
      <c r="G463" s="213"/>
      <c r="H463" s="339"/>
    </row>
    <row r="464" spans="1:8">
      <c r="A464" s="321"/>
      <c r="B464" s="321"/>
      <c r="C464" s="340"/>
      <c r="G464" s="213"/>
      <c r="H464" s="339"/>
    </row>
    <row r="465" spans="1:8">
      <c r="A465" s="321"/>
      <c r="B465" s="321"/>
      <c r="C465" s="340"/>
      <c r="G465" s="213"/>
      <c r="H465" s="339"/>
    </row>
    <row r="466" spans="1:8">
      <c r="A466" s="321"/>
      <c r="B466" s="321"/>
      <c r="C466" s="340"/>
      <c r="G466" s="213"/>
      <c r="H466" s="339"/>
    </row>
    <row r="467" spans="1:8">
      <c r="A467" s="321"/>
      <c r="B467" s="321"/>
      <c r="C467" s="340"/>
      <c r="G467" s="213"/>
      <c r="H467" s="339"/>
    </row>
    <row r="468" spans="1:8">
      <c r="A468" s="321"/>
      <c r="B468" s="321"/>
      <c r="C468" s="340"/>
      <c r="G468" s="213"/>
      <c r="H468" s="339"/>
    </row>
    <row r="469" spans="1:8">
      <c r="A469" s="321"/>
      <c r="B469" s="321"/>
      <c r="C469" s="340"/>
      <c r="G469" s="213"/>
      <c r="H469" s="339"/>
    </row>
    <row r="470" spans="1:8">
      <c r="A470" s="321"/>
      <c r="B470" s="321"/>
      <c r="C470" s="340"/>
      <c r="G470" s="213"/>
      <c r="H470" s="339"/>
    </row>
    <row r="471" spans="1:8">
      <c r="A471" s="321"/>
      <c r="B471" s="321"/>
      <c r="C471" s="340"/>
      <c r="G471" s="213"/>
      <c r="H471" s="339"/>
    </row>
    <row r="472" spans="1:8">
      <c r="A472" s="321"/>
      <c r="B472" s="321"/>
      <c r="C472" s="340"/>
      <c r="G472" s="213"/>
      <c r="H472" s="339"/>
    </row>
    <row r="473" spans="1:8">
      <c r="A473" s="321"/>
      <c r="B473" s="321"/>
      <c r="C473" s="340"/>
      <c r="G473" s="213"/>
      <c r="H473" s="339"/>
    </row>
    <row r="474" spans="1:8">
      <c r="A474" s="321"/>
      <c r="B474" s="321"/>
      <c r="C474" s="340"/>
      <c r="G474" s="213"/>
      <c r="H474" s="339"/>
    </row>
    <row r="475" spans="1:8">
      <c r="A475" s="321"/>
      <c r="B475" s="321"/>
      <c r="C475" s="340"/>
      <c r="G475" s="213"/>
      <c r="H475" s="339"/>
    </row>
    <row r="476" spans="1:8">
      <c r="A476" s="321"/>
      <c r="B476" s="321"/>
      <c r="C476" s="340"/>
      <c r="G476" s="213"/>
      <c r="H476" s="339"/>
    </row>
    <row r="477" spans="1:8">
      <c r="A477" s="321"/>
      <c r="B477" s="321"/>
      <c r="C477" s="340"/>
      <c r="G477" s="213"/>
      <c r="H477" s="339"/>
    </row>
    <row r="478" spans="1:8">
      <c r="A478" s="321"/>
      <c r="B478" s="321"/>
      <c r="C478" s="340"/>
      <c r="G478" s="213"/>
      <c r="H478" s="339"/>
    </row>
    <row r="479" spans="1:8">
      <c r="A479" s="321"/>
      <c r="B479" s="321"/>
      <c r="C479" s="340"/>
      <c r="G479" s="213"/>
      <c r="H479" s="339"/>
    </row>
    <row r="480" spans="1:8">
      <c r="A480" s="321"/>
      <c r="B480" s="321"/>
      <c r="C480" s="340"/>
      <c r="G480" s="213"/>
      <c r="H480" s="339"/>
    </row>
    <row r="481" spans="1:8">
      <c r="A481" s="321"/>
      <c r="B481" s="321"/>
      <c r="C481" s="340"/>
      <c r="G481" s="213"/>
      <c r="H481" s="339"/>
    </row>
    <row r="482" spans="1:8">
      <c r="A482" s="321"/>
      <c r="B482" s="321"/>
      <c r="C482" s="340"/>
      <c r="G482" s="213"/>
      <c r="H482" s="339"/>
    </row>
    <row r="483" spans="1:8">
      <c r="A483" s="321"/>
      <c r="B483" s="321"/>
      <c r="C483" s="340"/>
      <c r="G483" s="213"/>
      <c r="H483" s="339"/>
    </row>
    <row r="484" spans="1:8">
      <c r="A484" s="321"/>
      <c r="B484" s="321"/>
      <c r="C484" s="340"/>
      <c r="G484" s="213"/>
      <c r="H484" s="339"/>
    </row>
    <row r="485" spans="1:8">
      <c r="A485" s="321"/>
      <c r="B485" s="321"/>
      <c r="C485" s="340"/>
      <c r="G485" s="213"/>
      <c r="H485" s="339"/>
    </row>
    <row r="486" spans="1:8">
      <c r="A486" s="321"/>
      <c r="B486" s="321"/>
      <c r="C486" s="340"/>
      <c r="G486" s="213"/>
      <c r="H486" s="339"/>
    </row>
    <row r="487" spans="1:8">
      <c r="A487" s="321"/>
      <c r="B487" s="321"/>
      <c r="C487" s="340"/>
      <c r="G487" s="213"/>
      <c r="H487" s="339"/>
    </row>
    <row r="488" spans="1:8">
      <c r="A488" s="321"/>
      <c r="B488" s="321"/>
      <c r="C488" s="340"/>
      <c r="G488" s="213"/>
      <c r="H488" s="339"/>
    </row>
    <row r="489" spans="1:8">
      <c r="A489" s="321"/>
      <c r="B489" s="321"/>
      <c r="C489" s="340"/>
      <c r="G489" s="213"/>
      <c r="H489" s="339"/>
    </row>
    <row r="490" spans="1:8">
      <c r="A490" s="321"/>
      <c r="B490" s="321"/>
      <c r="C490" s="340"/>
      <c r="G490" s="213"/>
      <c r="H490" s="339"/>
    </row>
    <row r="491" spans="1:8">
      <c r="A491" s="321"/>
      <c r="B491" s="321"/>
      <c r="C491" s="340"/>
      <c r="G491" s="213"/>
      <c r="H491" s="339"/>
    </row>
    <row r="492" spans="1:8">
      <c r="A492" s="321"/>
      <c r="B492" s="321"/>
      <c r="C492" s="340"/>
      <c r="G492" s="213"/>
      <c r="H492" s="339"/>
    </row>
    <row r="493" spans="1:8">
      <c r="A493" s="321"/>
      <c r="B493" s="321"/>
      <c r="C493" s="340"/>
      <c r="G493" s="213"/>
      <c r="H493" s="339"/>
    </row>
    <row r="494" spans="1:8">
      <c r="A494" s="321"/>
      <c r="B494" s="321"/>
      <c r="C494" s="340"/>
      <c r="G494" s="213"/>
      <c r="H494" s="339"/>
    </row>
    <row r="495" spans="1:8">
      <c r="A495" s="321"/>
      <c r="B495" s="321"/>
      <c r="C495" s="340"/>
      <c r="G495" s="213"/>
      <c r="H495" s="339"/>
    </row>
    <row r="496" spans="1:8">
      <c r="A496" s="321"/>
      <c r="B496" s="321"/>
      <c r="C496" s="340"/>
      <c r="G496" s="213"/>
      <c r="H496" s="339"/>
    </row>
    <row r="497" spans="1:8">
      <c r="A497" s="321"/>
      <c r="B497" s="321"/>
      <c r="C497" s="340"/>
      <c r="G497" s="213"/>
      <c r="H497" s="339"/>
    </row>
    <row r="498" spans="1:8">
      <c r="A498" s="321"/>
      <c r="B498" s="321"/>
      <c r="C498" s="340"/>
      <c r="G498" s="213"/>
      <c r="H498" s="339"/>
    </row>
    <row r="499" spans="1:8">
      <c r="A499" s="321"/>
      <c r="B499" s="321"/>
      <c r="C499" s="340"/>
      <c r="G499" s="213"/>
      <c r="H499" s="339"/>
    </row>
    <row r="500" spans="1:8">
      <c r="A500" s="321"/>
      <c r="B500" s="321"/>
      <c r="C500" s="340"/>
      <c r="G500" s="213"/>
      <c r="H500" s="339"/>
    </row>
    <row r="501" spans="1:8">
      <c r="A501" s="321"/>
      <c r="B501" s="321"/>
      <c r="C501" s="340"/>
      <c r="G501" s="213"/>
      <c r="H501" s="339"/>
    </row>
    <row r="502" spans="1:8">
      <c r="A502" s="321"/>
      <c r="B502" s="321"/>
      <c r="C502" s="340"/>
      <c r="G502" s="213"/>
      <c r="H502" s="339"/>
    </row>
    <row r="503" spans="1:8">
      <c r="A503" s="321"/>
      <c r="B503" s="321"/>
      <c r="C503" s="340"/>
      <c r="G503" s="213"/>
      <c r="H503" s="339"/>
    </row>
    <row r="504" spans="1:8">
      <c r="A504" s="321"/>
      <c r="B504" s="321"/>
      <c r="C504" s="340"/>
      <c r="G504" s="213"/>
      <c r="H504" s="339"/>
    </row>
    <row r="505" spans="1:8">
      <c r="A505" s="321"/>
      <c r="B505" s="321"/>
      <c r="C505" s="340"/>
      <c r="G505" s="213"/>
      <c r="H505" s="339"/>
    </row>
    <row r="506" spans="1:8">
      <c r="A506" s="321"/>
      <c r="B506" s="321"/>
      <c r="C506" s="340"/>
      <c r="G506" s="213"/>
      <c r="H506" s="339"/>
    </row>
    <row r="507" spans="1:8">
      <c r="A507" s="321"/>
      <c r="B507" s="321"/>
      <c r="C507" s="340"/>
      <c r="G507" s="213"/>
      <c r="H507" s="339"/>
    </row>
    <row r="508" spans="1:8">
      <c r="A508" s="321"/>
      <c r="B508" s="321"/>
      <c r="C508" s="340"/>
      <c r="G508" s="213"/>
      <c r="H508" s="339"/>
    </row>
    <row r="509" spans="1:8">
      <c r="A509" s="321"/>
      <c r="B509" s="321"/>
      <c r="C509" s="340"/>
      <c r="G509" s="213"/>
      <c r="H509" s="339"/>
    </row>
    <row r="510" spans="1:8">
      <c r="A510" s="321"/>
      <c r="B510" s="321"/>
      <c r="C510" s="340"/>
      <c r="G510" s="213"/>
      <c r="H510" s="339"/>
    </row>
    <row r="511" spans="1:8">
      <c r="A511" s="321"/>
      <c r="B511" s="321"/>
      <c r="C511" s="340"/>
      <c r="G511" s="213"/>
      <c r="H511" s="339"/>
    </row>
    <row r="512" spans="1:8">
      <c r="A512" s="321"/>
      <c r="B512" s="321"/>
      <c r="C512" s="340"/>
      <c r="G512" s="213"/>
      <c r="H512" s="339"/>
    </row>
    <row r="513" spans="1:8">
      <c r="A513" s="321"/>
      <c r="B513" s="321"/>
      <c r="C513" s="340"/>
      <c r="G513" s="213"/>
      <c r="H513" s="339"/>
    </row>
    <row r="514" spans="1:8">
      <c r="A514" s="321"/>
      <c r="B514" s="321"/>
      <c r="C514" s="340"/>
      <c r="G514" s="213"/>
      <c r="H514" s="339"/>
    </row>
    <row r="515" spans="1:8">
      <c r="A515" s="321"/>
      <c r="B515" s="321"/>
      <c r="C515" s="340"/>
      <c r="G515" s="213"/>
      <c r="H515" s="339"/>
    </row>
    <row r="516" spans="1:8">
      <c r="A516" s="321"/>
      <c r="B516" s="321"/>
      <c r="C516" s="340"/>
      <c r="G516" s="213"/>
      <c r="H516" s="339"/>
    </row>
    <row r="517" spans="1:8">
      <c r="A517" s="321"/>
      <c r="B517" s="321"/>
      <c r="C517" s="340"/>
      <c r="G517" s="213"/>
      <c r="H517" s="339"/>
    </row>
    <row r="518" spans="1:8">
      <c r="A518" s="321"/>
      <c r="B518" s="321"/>
      <c r="C518" s="340"/>
      <c r="G518" s="213"/>
      <c r="H518" s="339"/>
    </row>
    <row r="519" spans="1:8">
      <c r="A519" s="321"/>
      <c r="B519" s="321"/>
      <c r="C519" s="340"/>
      <c r="G519" s="213"/>
      <c r="H519" s="339"/>
    </row>
    <row r="520" spans="1:8">
      <c r="A520" s="321"/>
      <c r="B520" s="321"/>
      <c r="C520" s="340"/>
      <c r="G520" s="213"/>
      <c r="H520" s="339"/>
    </row>
    <row r="521" spans="1:8">
      <c r="A521" s="321"/>
      <c r="B521" s="321"/>
      <c r="C521" s="340"/>
      <c r="G521" s="213"/>
      <c r="H521" s="339"/>
    </row>
    <row r="522" spans="1:8">
      <c r="A522" s="321"/>
      <c r="B522" s="321"/>
      <c r="C522" s="340"/>
      <c r="G522" s="213"/>
      <c r="H522" s="339"/>
    </row>
    <row r="523" spans="1:8">
      <c r="A523" s="321"/>
      <c r="B523" s="321"/>
      <c r="C523" s="340"/>
      <c r="G523" s="213"/>
      <c r="H523" s="339"/>
    </row>
    <row r="524" spans="1:8">
      <c r="A524" s="321"/>
      <c r="B524" s="321"/>
      <c r="C524" s="340"/>
      <c r="G524" s="213"/>
      <c r="H524" s="339"/>
    </row>
    <row r="525" spans="1:8">
      <c r="A525" s="321"/>
      <c r="B525" s="321"/>
      <c r="C525" s="340"/>
      <c r="G525" s="213"/>
      <c r="H525" s="339"/>
    </row>
    <row r="526" spans="1:8">
      <c r="A526" s="321"/>
      <c r="B526" s="321"/>
      <c r="C526" s="340"/>
      <c r="G526" s="213"/>
      <c r="H526" s="339"/>
    </row>
    <row r="527" spans="1:8">
      <c r="A527" s="321"/>
      <c r="B527" s="321"/>
      <c r="C527" s="340"/>
      <c r="G527" s="213"/>
      <c r="H527" s="339"/>
    </row>
    <row r="528" spans="1:8">
      <c r="A528" s="321"/>
      <c r="B528" s="321"/>
      <c r="C528" s="340"/>
      <c r="G528" s="213"/>
      <c r="H528" s="339"/>
    </row>
    <row r="529" spans="1:8">
      <c r="A529" s="321"/>
      <c r="B529" s="321"/>
      <c r="C529" s="340"/>
      <c r="G529" s="213"/>
      <c r="H529" s="339"/>
    </row>
    <row r="530" spans="1:8">
      <c r="A530" s="321"/>
      <c r="B530" s="321"/>
      <c r="C530" s="340"/>
      <c r="G530" s="213"/>
      <c r="H530" s="339"/>
    </row>
    <row r="531" spans="1:8">
      <c r="A531" s="321"/>
      <c r="B531" s="321"/>
      <c r="C531" s="340"/>
      <c r="G531" s="213"/>
      <c r="H531" s="339"/>
    </row>
    <row r="532" spans="1:8">
      <c r="A532" s="321"/>
      <c r="B532" s="321"/>
      <c r="C532" s="340"/>
      <c r="G532" s="213"/>
      <c r="H532" s="339"/>
    </row>
    <row r="533" spans="1:8">
      <c r="A533" s="321"/>
      <c r="B533" s="321"/>
      <c r="C533" s="340"/>
      <c r="G533" s="213"/>
      <c r="H533" s="339"/>
    </row>
    <row r="534" spans="1:8">
      <c r="A534" s="321"/>
      <c r="B534" s="321"/>
      <c r="C534" s="340"/>
      <c r="G534" s="213"/>
      <c r="H534" s="339"/>
    </row>
    <row r="535" spans="1:8">
      <c r="A535" s="321"/>
      <c r="B535" s="321"/>
      <c r="C535" s="340"/>
      <c r="G535" s="213"/>
      <c r="H535" s="339"/>
    </row>
    <row r="536" spans="1:8">
      <c r="A536" s="321"/>
      <c r="B536" s="321"/>
      <c r="C536" s="340"/>
      <c r="G536" s="213"/>
      <c r="H536" s="339"/>
    </row>
    <row r="537" spans="1:8">
      <c r="A537" s="321"/>
      <c r="B537" s="321"/>
      <c r="C537" s="340"/>
      <c r="G537" s="213"/>
      <c r="H537" s="339"/>
    </row>
    <row r="538" spans="1:8">
      <c r="A538" s="321"/>
      <c r="B538" s="321"/>
      <c r="C538" s="340"/>
      <c r="G538" s="213"/>
      <c r="H538" s="339"/>
    </row>
    <row r="539" spans="1:8">
      <c r="A539" s="321"/>
      <c r="B539" s="321"/>
      <c r="C539" s="340"/>
      <c r="G539" s="213"/>
      <c r="H539" s="339"/>
    </row>
    <row r="540" spans="1:8">
      <c r="A540" s="321"/>
      <c r="B540" s="321"/>
      <c r="C540" s="340"/>
      <c r="G540" s="213"/>
      <c r="H540" s="339"/>
    </row>
    <row r="541" spans="1:8">
      <c r="A541" s="321"/>
      <c r="B541" s="321"/>
      <c r="C541" s="340"/>
      <c r="G541" s="213"/>
      <c r="H541" s="339"/>
    </row>
    <row r="542" spans="1:8">
      <c r="A542" s="321"/>
      <c r="B542" s="321"/>
      <c r="C542" s="340"/>
      <c r="G542" s="213"/>
      <c r="H542" s="339"/>
    </row>
    <row r="543" spans="1:8">
      <c r="A543" s="321"/>
      <c r="B543" s="321"/>
      <c r="C543" s="340"/>
      <c r="G543" s="213"/>
      <c r="H543" s="339"/>
    </row>
    <row r="544" spans="1:8">
      <c r="A544" s="321"/>
      <c r="B544" s="321"/>
      <c r="C544" s="340"/>
      <c r="G544" s="213"/>
      <c r="H544" s="339"/>
    </row>
    <row r="545" spans="1:8">
      <c r="A545" s="321"/>
      <c r="B545" s="321"/>
      <c r="C545" s="340"/>
      <c r="G545" s="213"/>
      <c r="H545" s="339"/>
    </row>
    <row r="546" spans="1:8">
      <c r="A546" s="321"/>
      <c r="B546" s="321"/>
      <c r="C546" s="340"/>
      <c r="G546" s="213"/>
      <c r="H546" s="339"/>
    </row>
    <row r="547" spans="1:8">
      <c r="A547" s="321"/>
      <c r="B547" s="321"/>
      <c r="C547" s="340"/>
      <c r="G547" s="213"/>
      <c r="H547" s="339"/>
    </row>
    <row r="548" spans="1:8">
      <c r="A548" s="321"/>
      <c r="B548" s="321"/>
      <c r="C548" s="340"/>
      <c r="G548" s="213"/>
      <c r="H548" s="339"/>
    </row>
    <row r="549" spans="1:8">
      <c r="A549" s="321"/>
      <c r="B549" s="321"/>
      <c r="C549" s="340"/>
      <c r="G549" s="213"/>
      <c r="H549" s="339"/>
    </row>
    <row r="550" spans="1:8">
      <c r="A550" s="321"/>
      <c r="B550" s="321"/>
      <c r="C550" s="340"/>
      <c r="G550" s="213"/>
      <c r="H550" s="339"/>
    </row>
    <row r="551" spans="1:8">
      <c r="A551" s="321"/>
      <c r="B551" s="321"/>
      <c r="C551" s="340"/>
      <c r="G551" s="213"/>
      <c r="H551" s="339"/>
    </row>
    <row r="552" spans="1:8">
      <c r="A552" s="321"/>
      <c r="B552" s="321"/>
      <c r="C552" s="340"/>
      <c r="G552" s="213"/>
      <c r="H552" s="339"/>
    </row>
    <row r="553" spans="1:8">
      <c r="A553" s="321"/>
      <c r="B553" s="321"/>
      <c r="C553" s="340"/>
      <c r="G553" s="213"/>
      <c r="H553" s="339"/>
    </row>
    <row r="554" spans="1:8">
      <c r="A554" s="321"/>
      <c r="B554" s="321"/>
      <c r="C554" s="340"/>
      <c r="G554" s="213"/>
      <c r="H554" s="339"/>
    </row>
    <row r="555" spans="1:8">
      <c r="A555" s="321"/>
      <c r="B555" s="321"/>
      <c r="C555" s="340"/>
      <c r="G555" s="213"/>
      <c r="H555" s="339"/>
    </row>
    <row r="556" spans="1:8">
      <c r="A556" s="321"/>
      <c r="B556" s="321"/>
      <c r="C556" s="340"/>
      <c r="G556" s="213"/>
      <c r="H556" s="339"/>
    </row>
    <row r="557" spans="1:8">
      <c r="A557" s="321"/>
      <c r="B557" s="321"/>
      <c r="C557" s="340"/>
      <c r="G557" s="213"/>
      <c r="H557" s="339"/>
    </row>
    <row r="558" spans="1:8">
      <c r="A558" s="321"/>
      <c r="B558" s="321"/>
      <c r="C558" s="340"/>
      <c r="G558" s="213"/>
      <c r="H558" s="339"/>
    </row>
    <row r="559" spans="1:8">
      <c r="A559" s="321"/>
      <c r="B559" s="321"/>
      <c r="C559" s="340"/>
      <c r="G559" s="213"/>
      <c r="H559" s="339"/>
    </row>
    <row r="560" spans="1:8">
      <c r="A560" s="321"/>
      <c r="B560" s="321"/>
      <c r="C560" s="340"/>
      <c r="G560" s="213"/>
      <c r="H560" s="339"/>
    </row>
    <row r="561" spans="1:8">
      <c r="A561" s="321"/>
      <c r="B561" s="321"/>
      <c r="C561" s="340"/>
      <c r="G561" s="213"/>
      <c r="H561" s="339"/>
    </row>
    <row r="562" spans="1:8">
      <c r="A562" s="321"/>
      <c r="B562" s="321"/>
      <c r="C562" s="340"/>
      <c r="G562" s="213"/>
      <c r="H562" s="339"/>
    </row>
    <row r="563" spans="1:8">
      <c r="A563" s="321"/>
      <c r="B563" s="321"/>
      <c r="C563" s="340"/>
      <c r="G563" s="213"/>
      <c r="H563" s="339"/>
    </row>
    <row r="564" spans="1:8">
      <c r="A564" s="321"/>
      <c r="B564" s="321"/>
      <c r="C564" s="340"/>
      <c r="G564" s="213"/>
      <c r="H564" s="339"/>
    </row>
    <row r="565" spans="1:8">
      <c r="A565" s="321"/>
      <c r="B565" s="321"/>
      <c r="C565" s="340"/>
      <c r="G565" s="213"/>
      <c r="H565" s="339"/>
    </row>
    <row r="566" spans="1:8">
      <c r="A566" s="321"/>
      <c r="B566" s="321"/>
      <c r="C566" s="340"/>
      <c r="G566" s="213"/>
      <c r="H566" s="339"/>
    </row>
    <row r="567" spans="1:8">
      <c r="A567" s="321"/>
      <c r="B567" s="321"/>
      <c r="C567" s="340"/>
      <c r="G567" s="213"/>
      <c r="H567" s="339"/>
    </row>
    <row r="568" spans="1:8">
      <c r="A568" s="321"/>
      <c r="B568" s="321"/>
      <c r="C568" s="340"/>
      <c r="G568" s="213"/>
      <c r="H568" s="339"/>
    </row>
    <row r="569" spans="1:8">
      <c r="A569" s="321"/>
      <c r="B569" s="321"/>
      <c r="C569" s="340"/>
      <c r="G569" s="213"/>
      <c r="H569" s="339"/>
    </row>
    <row r="570" spans="1:8">
      <c r="A570" s="321"/>
      <c r="B570" s="321"/>
      <c r="C570" s="340"/>
      <c r="G570" s="213"/>
      <c r="H570" s="339"/>
    </row>
    <row r="571" spans="1:8">
      <c r="A571" s="321"/>
      <c r="B571" s="321"/>
      <c r="C571" s="340"/>
      <c r="G571" s="213"/>
      <c r="H571" s="339"/>
    </row>
    <row r="572" spans="1:8">
      <c r="A572" s="321"/>
      <c r="B572" s="321"/>
      <c r="C572" s="340"/>
      <c r="G572" s="213"/>
      <c r="H572" s="339"/>
    </row>
    <row r="573" spans="1:8">
      <c r="A573" s="321"/>
      <c r="B573" s="321"/>
      <c r="C573" s="340"/>
      <c r="G573" s="213"/>
      <c r="H573" s="339"/>
    </row>
    <row r="574" spans="1:8">
      <c r="A574" s="321"/>
      <c r="B574" s="321"/>
      <c r="C574" s="340"/>
      <c r="G574" s="213"/>
      <c r="H574" s="339"/>
    </row>
    <row r="575" spans="1:8">
      <c r="A575" s="321"/>
      <c r="B575" s="321"/>
      <c r="C575" s="340"/>
      <c r="G575" s="213"/>
      <c r="H575" s="339"/>
    </row>
    <row r="576" spans="1:8">
      <c r="A576" s="321"/>
      <c r="B576" s="321"/>
      <c r="C576" s="340"/>
      <c r="G576" s="213"/>
      <c r="H576" s="339"/>
    </row>
    <row r="577" spans="1:8">
      <c r="A577" s="321"/>
      <c r="B577" s="321"/>
      <c r="C577" s="340"/>
      <c r="G577" s="213"/>
      <c r="H577" s="339"/>
    </row>
    <row r="578" spans="1:8">
      <c r="A578" s="321"/>
      <c r="B578" s="321"/>
      <c r="C578" s="340"/>
      <c r="G578" s="213"/>
      <c r="H578" s="339"/>
    </row>
    <row r="579" spans="1:8">
      <c r="A579" s="321"/>
      <c r="B579" s="321"/>
      <c r="C579" s="340"/>
      <c r="G579" s="213"/>
      <c r="H579" s="339"/>
    </row>
    <row r="580" spans="1:8">
      <c r="A580" s="321"/>
      <c r="B580" s="321"/>
      <c r="C580" s="340"/>
      <c r="G580" s="213"/>
      <c r="H580" s="339"/>
    </row>
    <row r="581" spans="1:8">
      <c r="A581" s="321"/>
      <c r="B581" s="321"/>
      <c r="C581" s="340"/>
      <c r="G581" s="213"/>
      <c r="H581" s="339"/>
    </row>
    <row r="582" spans="1:8">
      <c r="A582" s="321"/>
      <c r="B582" s="321"/>
      <c r="C582" s="340"/>
      <c r="G582" s="213"/>
      <c r="H582" s="339"/>
    </row>
    <row r="583" spans="1:8">
      <c r="A583" s="321"/>
      <c r="B583" s="321"/>
      <c r="C583" s="340"/>
      <c r="G583" s="213"/>
      <c r="H583" s="339"/>
    </row>
    <row r="584" spans="1:8">
      <c r="A584" s="321"/>
      <c r="B584" s="321"/>
      <c r="C584" s="340"/>
      <c r="G584" s="213"/>
      <c r="H584" s="339"/>
    </row>
    <row r="585" spans="1:8">
      <c r="A585" s="321"/>
      <c r="B585" s="321"/>
      <c r="C585" s="340"/>
      <c r="G585" s="213"/>
      <c r="H585" s="339"/>
    </row>
    <row r="586" spans="1:8">
      <c r="A586" s="321"/>
      <c r="B586" s="321"/>
      <c r="C586" s="340"/>
      <c r="G586" s="213"/>
      <c r="H586" s="339"/>
    </row>
    <row r="587" spans="1:8">
      <c r="A587" s="321"/>
      <c r="B587" s="321"/>
      <c r="C587" s="340"/>
      <c r="G587" s="213"/>
      <c r="H587" s="339"/>
    </row>
    <row r="588" spans="1:8">
      <c r="A588" s="321"/>
      <c r="B588" s="321"/>
      <c r="C588" s="340"/>
      <c r="G588" s="213"/>
      <c r="H588" s="339"/>
    </row>
    <row r="589" spans="1:8">
      <c r="A589" s="321"/>
      <c r="B589" s="321"/>
      <c r="C589" s="340"/>
      <c r="G589" s="213"/>
      <c r="H589" s="339"/>
    </row>
    <row r="590" spans="1:8">
      <c r="A590" s="321"/>
      <c r="B590" s="321"/>
      <c r="C590" s="340"/>
      <c r="G590" s="213"/>
      <c r="H590" s="339"/>
    </row>
    <row r="591" spans="1:8">
      <c r="A591" s="321"/>
      <c r="B591" s="321"/>
      <c r="C591" s="340"/>
      <c r="G591" s="213"/>
      <c r="H591" s="339"/>
    </row>
    <row r="592" spans="1:8">
      <c r="A592" s="321"/>
      <c r="B592" s="321"/>
      <c r="C592" s="340"/>
      <c r="G592" s="213"/>
      <c r="H592" s="339"/>
    </row>
    <row r="593" spans="1:8">
      <c r="A593" s="321"/>
      <c r="B593" s="321"/>
      <c r="C593" s="340"/>
      <c r="G593" s="213"/>
      <c r="H593" s="339"/>
    </row>
    <row r="594" spans="1:8">
      <c r="A594" s="321"/>
      <c r="B594" s="321"/>
      <c r="C594" s="340"/>
      <c r="G594" s="213"/>
      <c r="H594" s="339"/>
    </row>
    <row r="595" spans="1:8">
      <c r="A595" s="321"/>
      <c r="B595" s="321"/>
      <c r="C595" s="340"/>
      <c r="G595" s="213"/>
      <c r="H595" s="339"/>
    </row>
    <row r="596" spans="1:8">
      <c r="A596" s="321"/>
      <c r="B596" s="321"/>
      <c r="C596" s="340"/>
      <c r="G596" s="213"/>
      <c r="H596" s="339"/>
    </row>
    <row r="597" spans="1:8">
      <c r="A597" s="321"/>
      <c r="B597" s="321"/>
      <c r="C597" s="340"/>
      <c r="G597" s="213"/>
      <c r="H597" s="339"/>
    </row>
    <row r="598" spans="1:8">
      <c r="A598" s="321"/>
      <c r="B598" s="321"/>
      <c r="C598" s="340"/>
      <c r="G598" s="213"/>
      <c r="H598" s="339"/>
    </row>
    <row r="599" spans="1:8">
      <c r="A599" s="321"/>
      <c r="B599" s="321"/>
      <c r="C599" s="340"/>
      <c r="G599" s="213"/>
      <c r="H599" s="339"/>
    </row>
    <row r="600" spans="1:8">
      <c r="A600" s="321"/>
      <c r="B600" s="321"/>
      <c r="C600" s="340"/>
      <c r="G600" s="213"/>
      <c r="H600" s="339"/>
    </row>
    <row r="601" spans="1:8">
      <c r="A601" s="321"/>
      <c r="B601" s="321"/>
      <c r="C601" s="340"/>
      <c r="G601" s="213"/>
      <c r="H601" s="339"/>
    </row>
    <row r="602" spans="1:8">
      <c r="A602" s="321"/>
      <c r="B602" s="321"/>
      <c r="C602" s="340"/>
      <c r="G602" s="213"/>
      <c r="H602" s="339"/>
    </row>
    <row r="603" spans="1:8">
      <c r="A603" s="321"/>
      <c r="B603" s="321"/>
      <c r="C603" s="340"/>
      <c r="G603" s="213"/>
      <c r="H603" s="339"/>
    </row>
    <row r="604" spans="1:8">
      <c r="A604" s="321"/>
      <c r="B604" s="321"/>
      <c r="C604" s="340"/>
      <c r="G604" s="213"/>
      <c r="H604" s="339"/>
    </row>
    <row r="605" spans="1:8">
      <c r="A605" s="321"/>
      <c r="B605" s="321"/>
      <c r="C605" s="340"/>
      <c r="G605" s="213"/>
      <c r="H605" s="339"/>
    </row>
    <row r="606" spans="1:8">
      <c r="A606" s="321"/>
      <c r="B606" s="321"/>
      <c r="C606" s="340"/>
      <c r="G606" s="213"/>
      <c r="H606" s="339"/>
    </row>
    <row r="607" spans="1:8">
      <c r="A607" s="321"/>
      <c r="B607" s="321"/>
      <c r="C607" s="340"/>
      <c r="G607" s="213"/>
      <c r="H607" s="339"/>
    </row>
    <row r="608" spans="1:8">
      <c r="A608" s="321"/>
      <c r="B608" s="321"/>
      <c r="C608" s="340"/>
      <c r="G608" s="213"/>
      <c r="H608" s="339"/>
    </row>
    <row r="609" spans="1:8">
      <c r="A609" s="321"/>
      <c r="B609" s="321"/>
      <c r="C609" s="340"/>
      <c r="G609" s="213"/>
      <c r="H609" s="339"/>
    </row>
    <row r="610" spans="1:8">
      <c r="A610" s="321"/>
      <c r="B610" s="321"/>
      <c r="C610" s="340"/>
      <c r="G610" s="213"/>
      <c r="H610" s="339"/>
    </row>
    <row r="611" spans="1:8">
      <c r="A611" s="321"/>
      <c r="B611" s="321"/>
      <c r="C611" s="340"/>
      <c r="G611" s="213"/>
      <c r="H611" s="339"/>
    </row>
    <row r="612" spans="1:8">
      <c r="A612" s="321"/>
      <c r="B612" s="321"/>
      <c r="C612" s="340"/>
      <c r="G612" s="213"/>
      <c r="H612" s="339"/>
    </row>
    <row r="613" spans="1:8">
      <c r="A613" s="321"/>
      <c r="B613" s="321"/>
      <c r="C613" s="340"/>
      <c r="G613" s="213"/>
      <c r="H613" s="339"/>
    </row>
    <row r="614" spans="1:8">
      <c r="A614" s="321"/>
      <c r="B614" s="321"/>
      <c r="C614" s="340"/>
      <c r="G614" s="213"/>
      <c r="H614" s="339"/>
    </row>
    <row r="615" spans="1:8">
      <c r="A615" s="321"/>
      <c r="B615" s="321"/>
      <c r="C615" s="340"/>
      <c r="G615" s="213"/>
      <c r="H615" s="339"/>
    </row>
    <row r="616" spans="1:8">
      <c r="A616" s="321"/>
      <c r="B616" s="321"/>
      <c r="C616" s="340"/>
      <c r="G616" s="213"/>
      <c r="H616" s="339"/>
    </row>
    <row r="617" spans="1:8">
      <c r="A617" s="321"/>
      <c r="B617" s="321"/>
      <c r="C617" s="340"/>
      <c r="G617" s="213"/>
      <c r="H617" s="339"/>
    </row>
    <row r="618" spans="1:8">
      <c r="A618" s="321"/>
      <c r="B618" s="321"/>
      <c r="C618" s="340"/>
      <c r="G618" s="213"/>
      <c r="H618" s="339"/>
    </row>
    <row r="619" spans="1:8">
      <c r="A619" s="321"/>
      <c r="B619" s="321"/>
      <c r="C619" s="340"/>
      <c r="G619" s="213"/>
      <c r="H619" s="339"/>
    </row>
    <row r="620" spans="1:8">
      <c r="A620" s="321"/>
      <c r="B620" s="321"/>
      <c r="C620" s="340"/>
      <c r="G620" s="213"/>
      <c r="H620" s="339"/>
    </row>
    <row r="621" spans="1:8">
      <c r="A621" s="321"/>
      <c r="B621" s="321"/>
      <c r="C621" s="340"/>
      <c r="G621" s="213"/>
      <c r="H621" s="339"/>
    </row>
    <row r="622" spans="1:8">
      <c r="A622" s="321"/>
      <c r="B622" s="321"/>
      <c r="C622" s="340"/>
      <c r="G622" s="213"/>
      <c r="H622" s="339"/>
    </row>
    <row r="623" spans="1:8">
      <c r="A623" s="321"/>
      <c r="B623" s="321"/>
      <c r="C623" s="340"/>
      <c r="G623" s="213"/>
      <c r="H623" s="339"/>
    </row>
    <row r="624" spans="1:8">
      <c r="A624" s="321"/>
      <c r="B624" s="321"/>
      <c r="C624" s="340"/>
      <c r="G624" s="213"/>
      <c r="H624" s="339"/>
    </row>
    <row r="625" spans="1:8">
      <c r="A625" s="321"/>
      <c r="B625" s="321"/>
      <c r="C625" s="340"/>
      <c r="G625" s="213"/>
      <c r="H625" s="339"/>
    </row>
    <row r="626" spans="1:8">
      <c r="A626" s="321"/>
      <c r="B626" s="321"/>
      <c r="C626" s="340"/>
      <c r="G626" s="213"/>
      <c r="H626" s="339"/>
    </row>
    <row r="627" spans="1:8">
      <c r="A627" s="321"/>
      <c r="B627" s="321"/>
      <c r="C627" s="340"/>
      <c r="G627" s="213"/>
      <c r="H627" s="339"/>
    </row>
    <row r="628" spans="1:8">
      <c r="A628" s="321"/>
      <c r="B628" s="321"/>
      <c r="C628" s="340"/>
      <c r="G628" s="213"/>
      <c r="H628" s="339"/>
    </row>
    <row r="629" spans="1:8">
      <c r="A629" s="321"/>
      <c r="B629" s="321"/>
      <c r="C629" s="340"/>
      <c r="G629" s="213"/>
      <c r="H629" s="339"/>
    </row>
    <row r="630" spans="1:8">
      <c r="A630" s="321"/>
      <c r="B630" s="321"/>
      <c r="C630" s="340"/>
      <c r="G630" s="213"/>
      <c r="H630" s="339"/>
    </row>
    <row r="631" spans="1:8">
      <c r="A631" s="321"/>
      <c r="B631" s="321"/>
      <c r="C631" s="340"/>
      <c r="G631" s="213"/>
      <c r="H631" s="339"/>
    </row>
    <row r="632" spans="1:8">
      <c r="A632" s="321"/>
      <c r="B632" s="321"/>
      <c r="C632" s="340"/>
      <c r="G632" s="213"/>
      <c r="H632" s="339"/>
    </row>
    <row r="633" spans="1:8">
      <c r="A633" s="321"/>
      <c r="B633" s="321"/>
      <c r="C633" s="340"/>
      <c r="G633" s="213"/>
      <c r="H633" s="339"/>
    </row>
    <row r="634" spans="1:8">
      <c r="A634" s="321"/>
      <c r="B634" s="321"/>
      <c r="C634" s="340"/>
      <c r="G634" s="213"/>
      <c r="H634" s="339"/>
    </row>
    <row r="635" spans="1:8">
      <c r="A635" s="321"/>
      <c r="B635" s="321"/>
      <c r="C635" s="340"/>
      <c r="G635" s="213"/>
      <c r="H635" s="339"/>
    </row>
    <row r="636" spans="1:8">
      <c r="A636" s="321"/>
      <c r="B636" s="321"/>
      <c r="C636" s="340"/>
      <c r="G636" s="213"/>
      <c r="H636" s="339"/>
    </row>
    <row r="637" spans="1:8">
      <c r="A637" s="321"/>
      <c r="B637" s="321"/>
      <c r="C637" s="340"/>
      <c r="G637" s="213"/>
      <c r="H637" s="339"/>
    </row>
    <row r="638" spans="1:8">
      <c r="A638" s="321"/>
      <c r="B638" s="321"/>
      <c r="C638" s="340"/>
      <c r="G638" s="213"/>
      <c r="H638" s="339"/>
    </row>
    <row r="639" spans="1:8">
      <c r="A639" s="321"/>
      <c r="B639" s="321"/>
      <c r="C639" s="340"/>
      <c r="G639" s="213"/>
      <c r="H639" s="339"/>
    </row>
    <row r="640" spans="1:8">
      <c r="A640" s="321"/>
      <c r="B640" s="321"/>
      <c r="C640" s="340"/>
      <c r="G640" s="213"/>
      <c r="H640" s="339"/>
    </row>
    <row r="641" spans="1:8">
      <c r="A641" s="321"/>
      <c r="B641" s="321"/>
      <c r="C641" s="340"/>
      <c r="G641" s="213"/>
      <c r="H641" s="339"/>
    </row>
    <row r="642" spans="1:8">
      <c r="A642" s="321"/>
      <c r="B642" s="321"/>
      <c r="C642" s="340"/>
      <c r="G642" s="213"/>
      <c r="H642" s="339"/>
    </row>
    <row r="643" spans="1:8">
      <c r="A643" s="321"/>
      <c r="B643" s="321"/>
      <c r="C643" s="340"/>
      <c r="G643" s="213"/>
      <c r="H643" s="339"/>
    </row>
    <row r="644" spans="1:8">
      <c r="A644" s="321"/>
      <c r="B644" s="321"/>
      <c r="C644" s="340"/>
      <c r="G644" s="213"/>
      <c r="H644" s="339"/>
    </row>
    <row r="645" spans="1:8">
      <c r="A645" s="321"/>
      <c r="B645" s="321"/>
      <c r="C645" s="340"/>
      <c r="G645" s="213"/>
      <c r="H645" s="339"/>
    </row>
    <row r="646" spans="1:8">
      <c r="A646" s="321"/>
      <c r="B646" s="321"/>
      <c r="C646" s="340"/>
      <c r="G646" s="213"/>
      <c r="H646" s="339"/>
    </row>
    <row r="647" spans="1:8">
      <c r="A647" s="321"/>
      <c r="B647" s="321"/>
      <c r="C647" s="340"/>
      <c r="G647" s="213"/>
      <c r="H647" s="339"/>
    </row>
    <row r="648" spans="1:8">
      <c r="A648" s="321"/>
      <c r="B648" s="321"/>
      <c r="C648" s="340"/>
      <c r="G648" s="213"/>
      <c r="H648" s="339"/>
    </row>
    <row r="649" spans="1:8">
      <c r="A649" s="321"/>
      <c r="B649" s="321"/>
      <c r="C649" s="340"/>
      <c r="G649" s="213"/>
      <c r="H649" s="339"/>
    </row>
    <row r="650" spans="1:8">
      <c r="A650" s="321"/>
      <c r="B650" s="321"/>
      <c r="C650" s="340"/>
      <c r="G650" s="213"/>
      <c r="H650" s="339"/>
    </row>
    <row r="651" spans="1:8">
      <c r="A651" s="321"/>
      <c r="B651" s="321"/>
      <c r="C651" s="340"/>
      <c r="G651" s="213"/>
      <c r="H651" s="339"/>
    </row>
    <row r="652" spans="1:8">
      <c r="A652" s="321"/>
      <c r="B652" s="321"/>
      <c r="C652" s="340"/>
      <c r="G652" s="213"/>
      <c r="H652" s="339"/>
    </row>
    <row r="653" spans="1:8">
      <c r="A653" s="321"/>
      <c r="B653" s="321"/>
      <c r="C653" s="340"/>
      <c r="G653" s="213"/>
      <c r="H653" s="339"/>
    </row>
    <row r="654" spans="1:8">
      <c r="A654" s="321"/>
      <c r="B654" s="321"/>
      <c r="C654" s="340"/>
      <c r="G654" s="213"/>
      <c r="H654" s="339"/>
    </row>
    <row r="655" spans="1:8">
      <c r="A655" s="321"/>
      <c r="B655" s="321"/>
      <c r="C655" s="340"/>
      <c r="G655" s="213"/>
      <c r="H655" s="339"/>
    </row>
    <row r="656" spans="1:8">
      <c r="A656" s="321"/>
      <c r="B656" s="321"/>
      <c r="C656" s="340"/>
      <c r="G656" s="213"/>
      <c r="H656" s="339"/>
    </row>
    <row r="657" spans="1:8">
      <c r="A657" s="321"/>
      <c r="B657" s="321"/>
      <c r="C657" s="340"/>
      <c r="G657" s="213"/>
      <c r="H657" s="339"/>
    </row>
    <row r="658" spans="1:8">
      <c r="A658" s="321"/>
      <c r="B658" s="321"/>
      <c r="C658" s="340"/>
      <c r="G658" s="213"/>
      <c r="H658" s="339"/>
    </row>
    <row r="659" spans="1:8">
      <c r="A659" s="321"/>
      <c r="B659" s="321"/>
      <c r="C659" s="340"/>
      <c r="G659" s="213"/>
      <c r="H659" s="339"/>
    </row>
    <row r="660" spans="1:8">
      <c r="A660" s="321"/>
      <c r="B660" s="321"/>
      <c r="C660" s="340"/>
      <c r="G660" s="213"/>
      <c r="H660" s="339"/>
    </row>
    <row r="661" spans="1:8">
      <c r="A661" s="321"/>
      <c r="B661" s="321"/>
      <c r="C661" s="340"/>
      <c r="G661" s="213"/>
      <c r="H661" s="339"/>
    </row>
    <row r="662" spans="1:8">
      <c r="A662" s="321"/>
      <c r="B662" s="321"/>
      <c r="C662" s="340"/>
      <c r="G662" s="213"/>
      <c r="H662" s="339"/>
    </row>
    <row r="663" spans="1:8">
      <c r="A663" s="321"/>
      <c r="B663" s="321"/>
      <c r="C663" s="340"/>
      <c r="G663" s="213"/>
      <c r="H663" s="339"/>
    </row>
    <row r="664" spans="1:8">
      <c r="A664" s="321"/>
      <c r="B664" s="321"/>
      <c r="C664" s="340"/>
      <c r="G664" s="213"/>
      <c r="H664" s="339"/>
    </row>
    <row r="665" spans="1:8">
      <c r="A665" s="321"/>
      <c r="B665" s="321"/>
      <c r="C665" s="340"/>
      <c r="G665" s="213"/>
      <c r="H665" s="339"/>
    </row>
    <row r="666" spans="1:8">
      <c r="A666" s="321"/>
      <c r="B666" s="321"/>
      <c r="C666" s="340"/>
      <c r="G666" s="213"/>
      <c r="H666" s="339"/>
    </row>
    <row r="667" spans="1:8">
      <c r="A667" s="321"/>
      <c r="B667" s="321"/>
      <c r="C667" s="340"/>
      <c r="G667" s="213"/>
      <c r="H667" s="339"/>
    </row>
    <row r="668" spans="1:8">
      <c r="A668" s="321"/>
      <c r="B668" s="321"/>
      <c r="C668" s="340"/>
      <c r="G668" s="213"/>
      <c r="H668" s="339"/>
    </row>
    <row r="669" spans="1:8">
      <c r="A669" s="321"/>
      <c r="B669" s="321"/>
      <c r="C669" s="340"/>
      <c r="G669" s="213"/>
      <c r="H669" s="339"/>
    </row>
    <row r="670" spans="1:8">
      <c r="A670" s="321"/>
      <c r="B670" s="321"/>
      <c r="C670" s="340"/>
      <c r="G670" s="213"/>
      <c r="H670" s="339"/>
    </row>
    <row r="671" spans="1:8">
      <c r="A671" s="321"/>
      <c r="B671" s="321"/>
      <c r="C671" s="340"/>
      <c r="G671" s="213"/>
      <c r="H671" s="339"/>
    </row>
    <row r="672" spans="1:8">
      <c r="A672" s="321"/>
      <c r="B672" s="321"/>
      <c r="C672" s="340"/>
      <c r="G672" s="213"/>
      <c r="H672" s="339"/>
    </row>
    <row r="673" spans="1:8">
      <c r="A673" s="321"/>
      <c r="B673" s="321"/>
      <c r="C673" s="340"/>
      <c r="G673" s="213"/>
      <c r="H673" s="339"/>
    </row>
    <row r="674" spans="1:8">
      <c r="A674" s="321"/>
      <c r="B674" s="321"/>
      <c r="C674" s="340"/>
      <c r="G674" s="213"/>
      <c r="H674" s="339"/>
    </row>
    <row r="675" spans="1:8">
      <c r="A675" s="321"/>
      <c r="B675" s="321"/>
      <c r="C675" s="340"/>
      <c r="G675" s="213"/>
      <c r="H675" s="339"/>
    </row>
    <row r="676" spans="1:8">
      <c r="A676" s="321"/>
      <c r="B676" s="321"/>
      <c r="C676" s="340"/>
      <c r="G676" s="213"/>
      <c r="H676" s="339"/>
    </row>
    <row r="677" spans="1:8">
      <c r="A677" s="321"/>
      <c r="B677" s="321"/>
      <c r="C677" s="340"/>
      <c r="G677" s="213"/>
      <c r="H677" s="339"/>
    </row>
    <row r="678" spans="1:8">
      <c r="A678" s="321"/>
      <c r="B678" s="321"/>
      <c r="C678" s="340"/>
      <c r="G678" s="213"/>
      <c r="H678" s="339"/>
    </row>
    <row r="679" spans="1:8">
      <c r="A679" s="321"/>
      <c r="B679" s="321"/>
      <c r="C679" s="340"/>
      <c r="G679" s="213"/>
      <c r="H679" s="339"/>
    </row>
    <row r="680" spans="1:8">
      <c r="A680" s="321"/>
      <c r="B680" s="321"/>
      <c r="C680" s="340"/>
      <c r="G680" s="213"/>
      <c r="H680" s="339"/>
    </row>
    <row r="681" spans="1:8">
      <c r="A681" s="321"/>
      <c r="B681" s="321"/>
      <c r="C681" s="340"/>
      <c r="G681" s="213"/>
      <c r="H681" s="339"/>
    </row>
    <row r="682" spans="1:8">
      <c r="A682" s="321"/>
      <c r="B682" s="321"/>
      <c r="C682" s="340"/>
      <c r="G682" s="213"/>
      <c r="H682" s="339"/>
    </row>
    <row r="683" spans="1:8">
      <c r="A683" s="321"/>
      <c r="B683" s="321"/>
      <c r="C683" s="340"/>
      <c r="G683" s="213"/>
      <c r="H683" s="339"/>
    </row>
    <row r="684" spans="1:8">
      <c r="A684" s="321"/>
      <c r="B684" s="321"/>
      <c r="C684" s="340"/>
      <c r="G684" s="213"/>
      <c r="H684" s="339"/>
    </row>
    <row r="685" spans="1:8">
      <c r="A685" s="321"/>
      <c r="B685" s="321"/>
      <c r="C685" s="340"/>
      <c r="G685" s="213"/>
      <c r="H685" s="339"/>
    </row>
    <row r="686" spans="1:8">
      <c r="A686" s="321"/>
      <c r="B686" s="321"/>
      <c r="C686" s="340"/>
      <c r="G686" s="213"/>
      <c r="H686" s="339"/>
    </row>
    <row r="687" spans="1:8">
      <c r="A687" s="321"/>
      <c r="B687" s="321"/>
      <c r="C687" s="340"/>
      <c r="G687" s="213"/>
      <c r="H687" s="339"/>
    </row>
    <row r="688" spans="1:8">
      <c r="A688" s="321"/>
      <c r="B688" s="321"/>
      <c r="C688" s="340"/>
      <c r="G688" s="213"/>
      <c r="H688" s="339"/>
    </row>
    <row r="689" spans="1:8">
      <c r="A689" s="321"/>
      <c r="B689" s="321"/>
      <c r="C689" s="340"/>
      <c r="G689" s="213"/>
      <c r="H689" s="339"/>
    </row>
    <row r="690" spans="1:8">
      <c r="A690" s="321"/>
      <c r="B690" s="321"/>
      <c r="C690" s="340"/>
      <c r="G690" s="213"/>
      <c r="H690" s="339"/>
    </row>
    <row r="691" spans="1:8">
      <c r="A691" s="321"/>
      <c r="B691" s="321"/>
      <c r="C691" s="340"/>
      <c r="G691" s="213"/>
      <c r="H691" s="339"/>
    </row>
    <row r="692" spans="1:8">
      <c r="A692" s="321"/>
      <c r="B692" s="321"/>
      <c r="C692" s="340"/>
      <c r="G692" s="213"/>
      <c r="H692" s="339"/>
    </row>
    <row r="693" spans="1:8">
      <c r="A693" s="321"/>
      <c r="B693" s="321"/>
      <c r="C693" s="340"/>
      <c r="G693" s="213"/>
      <c r="H693" s="339"/>
    </row>
    <row r="694" spans="1:8">
      <c r="A694" s="321"/>
      <c r="B694" s="321"/>
      <c r="C694" s="340"/>
      <c r="G694" s="213"/>
      <c r="H694" s="339"/>
    </row>
    <row r="695" spans="1:8">
      <c r="A695" s="321"/>
      <c r="B695" s="321"/>
      <c r="C695" s="340"/>
      <c r="G695" s="213"/>
      <c r="H695" s="339"/>
    </row>
    <row r="696" spans="1:8">
      <c r="A696" s="321"/>
      <c r="B696" s="321"/>
      <c r="C696" s="340"/>
      <c r="G696" s="213"/>
      <c r="H696" s="339"/>
    </row>
    <row r="697" spans="1:8">
      <c r="A697" s="321"/>
      <c r="B697" s="321"/>
      <c r="C697" s="340"/>
      <c r="G697" s="213"/>
      <c r="H697" s="339"/>
    </row>
    <row r="698" spans="1:8">
      <c r="A698" s="321"/>
      <c r="B698" s="321"/>
      <c r="C698" s="340"/>
      <c r="G698" s="213"/>
      <c r="H698" s="339"/>
    </row>
    <row r="699" spans="1:8">
      <c r="A699" s="321"/>
      <c r="B699" s="321"/>
      <c r="C699" s="340"/>
      <c r="G699" s="213"/>
      <c r="H699" s="339"/>
    </row>
    <row r="700" spans="1:8">
      <c r="A700" s="321"/>
      <c r="B700" s="321"/>
      <c r="C700" s="340"/>
      <c r="G700" s="213"/>
      <c r="H700" s="339"/>
    </row>
    <row r="701" spans="1:8">
      <c r="A701" s="321"/>
      <c r="B701" s="321"/>
      <c r="C701" s="340"/>
      <c r="G701" s="213"/>
      <c r="H701" s="339"/>
    </row>
    <row r="702" spans="1:8">
      <c r="A702" s="321"/>
      <c r="B702" s="321"/>
      <c r="C702" s="340"/>
      <c r="G702" s="213"/>
      <c r="H702" s="339"/>
    </row>
    <row r="703" spans="1:8">
      <c r="A703" s="321"/>
      <c r="B703" s="321"/>
      <c r="C703" s="340"/>
      <c r="G703" s="213"/>
      <c r="H703" s="339"/>
    </row>
    <row r="704" spans="1:8">
      <c r="A704" s="321"/>
      <c r="B704" s="321"/>
      <c r="C704" s="340"/>
      <c r="G704" s="213"/>
      <c r="H704" s="339"/>
    </row>
    <row r="705" spans="1:8">
      <c r="A705" s="321"/>
      <c r="B705" s="321"/>
      <c r="C705" s="340"/>
      <c r="G705" s="213"/>
      <c r="H705" s="339"/>
    </row>
    <row r="706" spans="1:8">
      <c r="A706" s="321"/>
      <c r="B706" s="321"/>
      <c r="C706" s="340"/>
      <c r="G706" s="213"/>
      <c r="H706" s="339"/>
    </row>
    <row r="707" spans="1:8">
      <c r="A707" s="321"/>
      <c r="B707" s="321"/>
      <c r="C707" s="340"/>
      <c r="G707" s="213"/>
      <c r="H707" s="339"/>
    </row>
    <row r="708" spans="1:8">
      <c r="A708" s="321"/>
      <c r="B708" s="321"/>
      <c r="C708" s="340"/>
      <c r="G708" s="213"/>
      <c r="H708" s="339"/>
    </row>
    <row r="709" spans="1:8">
      <c r="A709" s="321"/>
      <c r="B709" s="321"/>
      <c r="C709" s="340"/>
      <c r="G709" s="213"/>
      <c r="H709" s="339"/>
    </row>
    <row r="710" spans="1:8">
      <c r="A710" s="321"/>
      <c r="B710" s="321"/>
      <c r="C710" s="340"/>
      <c r="G710" s="213"/>
      <c r="H710" s="339"/>
    </row>
    <row r="711" spans="1:8">
      <c r="A711" s="321"/>
      <c r="B711" s="321"/>
      <c r="C711" s="340"/>
      <c r="G711" s="213"/>
      <c r="H711" s="339"/>
    </row>
    <row r="712" spans="1:8">
      <c r="A712" s="321"/>
      <c r="B712" s="321"/>
      <c r="C712" s="340"/>
      <c r="G712" s="213"/>
      <c r="H712" s="339"/>
    </row>
    <row r="713" spans="1:8">
      <c r="A713" s="321"/>
      <c r="B713" s="321"/>
      <c r="C713" s="340"/>
      <c r="G713" s="213"/>
      <c r="H713" s="339"/>
    </row>
    <row r="714" spans="1:8">
      <c r="A714" s="321"/>
      <c r="B714" s="321"/>
      <c r="C714" s="340"/>
      <c r="G714" s="213"/>
      <c r="H714" s="339"/>
    </row>
    <row r="715" spans="1:8">
      <c r="A715" s="321"/>
      <c r="B715" s="321"/>
      <c r="C715" s="340"/>
      <c r="G715" s="213"/>
      <c r="H715" s="339"/>
    </row>
    <row r="716" spans="1:8">
      <c r="A716" s="321"/>
      <c r="B716" s="321"/>
      <c r="C716" s="340"/>
      <c r="G716" s="213"/>
      <c r="H716" s="339"/>
    </row>
    <row r="717" spans="1:8">
      <c r="A717" s="321"/>
      <c r="B717" s="321"/>
      <c r="C717" s="340"/>
      <c r="G717" s="213"/>
      <c r="H717" s="339"/>
    </row>
    <row r="718" spans="1:8">
      <c r="A718" s="321"/>
      <c r="B718" s="321"/>
      <c r="C718" s="340"/>
      <c r="G718" s="213"/>
      <c r="H718" s="339"/>
    </row>
    <row r="719" spans="1:8">
      <c r="A719" s="321"/>
      <c r="B719" s="321"/>
      <c r="C719" s="340"/>
      <c r="G719" s="213"/>
      <c r="H719" s="339"/>
    </row>
  </sheetData>
  <mergeCells count="5">
    <mergeCell ref="E1:F1"/>
    <mergeCell ref="E3:F3"/>
    <mergeCell ref="E5:F5"/>
    <mergeCell ref="E7:F7"/>
    <mergeCell ref="D30:F30"/>
  </mergeCells>
  <pageMargins left="0.7" right="0.7" top="0.75" bottom="0.75" header="0.3" footer="0.3"/>
  <pageSetup paperSize="9" scale="94" orientation="portrait"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V1009"/>
  <sheetViews>
    <sheetView view="pageBreakPreview" zoomScale="96" zoomScaleNormal="100" zoomScaleSheetLayoutView="96" workbookViewId="0">
      <selection activeCell="O95" sqref="O95"/>
    </sheetView>
  </sheetViews>
  <sheetFormatPr defaultColWidth="9.08984375" defaultRowHeight="21.9" customHeight="1"/>
  <cols>
    <col min="1" max="1" width="0.90625" style="190" customWidth="1"/>
    <col min="2" max="2" width="0.453125" style="298" customWidth="1"/>
    <col min="3" max="3" width="5.08984375" style="303" customWidth="1"/>
    <col min="4" max="4" width="0.453125" style="304" customWidth="1"/>
    <col min="5" max="5" width="4.54296875" style="257" customWidth="1"/>
    <col min="6" max="6" width="17.6328125" style="190" customWidth="1"/>
    <col min="7" max="7" width="10.90625" style="305" customWidth="1"/>
    <col min="8" max="8" width="42.453125" style="306" customWidth="1"/>
    <col min="9" max="9" width="0.54296875" style="306" hidden="1" customWidth="1"/>
    <col min="10" max="10" width="8.984375E-2" style="306" hidden="1" customWidth="1"/>
    <col min="11" max="11" width="13" style="204" customWidth="1"/>
    <col min="12" max="12" width="3.6328125" style="307" customWidth="1"/>
    <col min="13" max="22" width="9.08984375" style="213"/>
    <col min="23" max="16384" width="9.08984375" style="190"/>
  </cols>
  <sheetData>
    <row r="1" spans="1:22" s="262" customFormat="1" ht="29.25" customHeight="1" thickBot="1">
      <c r="A1" s="190"/>
      <c r="B1" s="191"/>
      <c r="C1" s="192" t="s">
        <v>155</v>
      </c>
      <c r="D1" s="193"/>
      <c r="E1" s="427" t="s">
        <v>432</v>
      </c>
      <c r="F1" s="428"/>
      <c r="G1" s="428"/>
      <c r="H1" s="428"/>
      <c r="I1" s="194"/>
      <c r="J1" s="195"/>
      <c r="K1" s="196" t="s">
        <v>434</v>
      </c>
      <c r="L1" s="197"/>
      <c r="M1" s="213"/>
      <c r="N1" s="213"/>
      <c r="O1" s="213"/>
      <c r="P1" s="213"/>
      <c r="Q1" s="213"/>
      <c r="R1" s="213"/>
      <c r="S1" s="213"/>
      <c r="T1" s="213"/>
      <c r="U1" s="213"/>
      <c r="V1" s="213"/>
    </row>
    <row r="2" spans="1:22" s="198" customFormat="1" ht="18.75" customHeight="1">
      <c r="B2" s="199"/>
      <c r="C2" s="200"/>
      <c r="D2" s="201"/>
      <c r="E2" s="429" t="s">
        <v>459</v>
      </c>
      <c r="F2" s="430"/>
      <c r="G2" s="430"/>
      <c r="H2" s="431"/>
      <c r="I2" s="202"/>
      <c r="J2" s="203"/>
      <c r="K2" s="204"/>
      <c r="L2" s="205"/>
      <c r="M2" s="213"/>
      <c r="N2" s="213"/>
      <c r="O2" s="213"/>
      <c r="P2" s="213"/>
      <c r="Q2" s="213"/>
      <c r="R2" s="213"/>
      <c r="S2" s="213"/>
      <c r="T2" s="213"/>
      <c r="U2" s="213"/>
      <c r="V2" s="213"/>
    </row>
    <row r="3" spans="1:22" s="198" customFormat="1" ht="14">
      <c r="B3" s="199"/>
      <c r="C3" s="200"/>
      <c r="D3" s="201"/>
      <c r="E3" s="432" t="s">
        <v>455</v>
      </c>
      <c r="F3" s="433"/>
      <c r="G3" s="433"/>
      <c r="H3" s="434"/>
      <c r="I3" s="202"/>
      <c r="J3" s="203"/>
      <c r="K3" s="204"/>
      <c r="L3" s="205"/>
      <c r="M3" s="213"/>
      <c r="N3" s="213"/>
      <c r="O3" s="213"/>
      <c r="P3" s="213"/>
      <c r="Q3" s="213"/>
      <c r="R3" s="213"/>
      <c r="S3" s="213"/>
      <c r="T3" s="213"/>
      <c r="U3" s="213"/>
      <c r="V3" s="213"/>
    </row>
    <row r="4" spans="1:22" s="198" customFormat="1" ht="18.75" customHeight="1">
      <c r="B4" s="199"/>
      <c r="C4" s="200" t="s">
        <v>24</v>
      </c>
      <c r="D4" s="201"/>
      <c r="E4" s="206" t="s">
        <v>460</v>
      </c>
      <c r="G4" s="203"/>
      <c r="H4" s="203"/>
      <c r="I4" s="202"/>
      <c r="J4" s="203"/>
      <c r="K4" s="204"/>
      <c r="L4" s="205"/>
      <c r="M4" s="213"/>
      <c r="N4" s="213"/>
      <c r="O4" s="213"/>
      <c r="P4" s="213"/>
      <c r="Q4" s="213"/>
      <c r="R4" s="213"/>
      <c r="S4" s="213"/>
      <c r="T4" s="213"/>
      <c r="U4" s="213"/>
      <c r="V4" s="213"/>
    </row>
    <row r="5" spans="1:22" s="198" customFormat="1" ht="75.650000000000006" customHeight="1">
      <c r="B5" s="199"/>
      <c r="C5" s="200"/>
      <c r="D5" s="201"/>
      <c r="E5" s="435" t="s">
        <v>461</v>
      </c>
      <c r="F5" s="436"/>
      <c r="G5" s="436"/>
      <c r="H5" s="436"/>
      <c r="I5" s="207"/>
      <c r="J5" s="208"/>
      <c r="K5" s="204" t="s">
        <v>462</v>
      </c>
      <c r="L5" s="205"/>
      <c r="M5" s="213"/>
      <c r="N5" s="213"/>
      <c r="O5" s="213"/>
      <c r="P5" s="213"/>
      <c r="Q5" s="213"/>
      <c r="R5" s="213"/>
      <c r="S5" s="213"/>
      <c r="T5" s="213"/>
      <c r="U5" s="213"/>
      <c r="V5" s="213"/>
    </row>
    <row r="6" spans="1:22" s="198" customFormat="1" ht="24" customHeight="1">
      <c r="B6" s="199"/>
      <c r="C6" s="200" t="s">
        <v>21</v>
      </c>
      <c r="D6" s="201"/>
      <c r="E6" s="206" t="s">
        <v>463</v>
      </c>
      <c r="F6" s="209"/>
      <c r="G6" s="203"/>
      <c r="H6" s="203"/>
      <c r="I6" s="202"/>
      <c r="J6" s="203"/>
      <c r="K6" s="204"/>
      <c r="L6" s="205"/>
      <c r="M6" s="213"/>
      <c r="N6" s="213"/>
      <c r="O6" s="213"/>
      <c r="P6" s="213"/>
      <c r="Q6" s="213"/>
      <c r="R6" s="213"/>
      <c r="S6" s="213"/>
      <c r="T6" s="213"/>
      <c r="U6" s="213"/>
      <c r="V6" s="213"/>
    </row>
    <row r="7" spans="1:22" s="198" customFormat="1" ht="14">
      <c r="B7" s="199"/>
      <c r="C7" s="210"/>
      <c r="D7" s="211"/>
      <c r="E7" s="437" t="s">
        <v>464</v>
      </c>
      <c r="F7" s="436"/>
      <c r="G7" s="436"/>
      <c r="H7" s="436"/>
      <c r="I7" s="207"/>
      <c r="J7" s="208"/>
      <c r="K7" s="204"/>
      <c r="L7" s="205"/>
      <c r="M7" s="213"/>
      <c r="N7" s="213"/>
      <c r="O7" s="213"/>
      <c r="P7" s="213"/>
      <c r="Q7" s="213"/>
      <c r="R7" s="213"/>
      <c r="S7" s="213"/>
      <c r="T7" s="213"/>
      <c r="U7" s="213"/>
      <c r="V7" s="213"/>
    </row>
    <row r="8" spans="1:22" s="198" customFormat="1" ht="51" customHeight="1">
      <c r="B8" s="199"/>
      <c r="C8" s="200"/>
      <c r="D8" s="201"/>
      <c r="E8" s="212" t="s">
        <v>465</v>
      </c>
      <c r="F8" s="213"/>
      <c r="G8" s="203" t="s">
        <v>466</v>
      </c>
      <c r="H8" s="213" t="s">
        <v>467</v>
      </c>
      <c r="I8" s="214"/>
      <c r="J8" s="203"/>
      <c r="K8" s="204"/>
      <c r="L8" s="205"/>
      <c r="M8" s="213"/>
      <c r="N8" s="213"/>
      <c r="O8" s="213"/>
      <c r="P8" s="213"/>
      <c r="Q8" s="213"/>
      <c r="R8" s="213"/>
      <c r="S8" s="213"/>
      <c r="T8" s="213"/>
      <c r="U8" s="213"/>
      <c r="V8" s="213"/>
    </row>
    <row r="9" spans="1:22" s="198" customFormat="1" ht="24" customHeight="1">
      <c r="B9" s="199"/>
      <c r="C9" s="200"/>
      <c r="D9" s="201"/>
      <c r="E9" s="212" t="s">
        <v>468</v>
      </c>
      <c r="F9" s="213"/>
      <c r="G9" s="203" t="s">
        <v>466</v>
      </c>
      <c r="H9" s="213" t="s">
        <v>469</v>
      </c>
      <c r="I9" s="214"/>
      <c r="J9" s="203"/>
      <c r="K9" s="204"/>
      <c r="L9" s="205"/>
      <c r="M9" s="213"/>
      <c r="N9" s="213"/>
      <c r="O9" s="213"/>
      <c r="P9" s="213"/>
      <c r="Q9" s="213"/>
      <c r="R9" s="213"/>
      <c r="S9" s="213"/>
      <c r="T9" s="213"/>
      <c r="U9" s="213"/>
      <c r="V9" s="213"/>
    </row>
    <row r="10" spans="1:22" s="198" customFormat="1" ht="24" customHeight="1">
      <c r="B10" s="199"/>
      <c r="C10" s="200"/>
      <c r="D10" s="201"/>
      <c r="E10" s="215" t="s">
        <v>470</v>
      </c>
      <c r="G10" s="203" t="s">
        <v>466</v>
      </c>
      <c r="H10" s="213" t="s">
        <v>471</v>
      </c>
      <c r="I10" s="214"/>
      <c r="J10" s="203"/>
      <c r="K10" s="204"/>
      <c r="L10" s="205"/>
      <c r="M10" s="213"/>
      <c r="N10" s="213"/>
      <c r="O10" s="213"/>
      <c r="P10" s="213"/>
      <c r="Q10" s="213"/>
      <c r="R10" s="213"/>
      <c r="S10" s="213"/>
      <c r="T10" s="213"/>
      <c r="U10" s="213"/>
      <c r="V10" s="213"/>
    </row>
    <row r="11" spans="1:22" s="198" customFormat="1" ht="24" customHeight="1">
      <c r="B11" s="199"/>
      <c r="C11" s="200"/>
      <c r="D11" s="201"/>
      <c r="E11" s="215" t="s">
        <v>472</v>
      </c>
      <c r="G11" s="203" t="s">
        <v>466</v>
      </c>
      <c r="H11" s="203" t="s">
        <v>471</v>
      </c>
      <c r="I11" s="202"/>
      <c r="J11" s="203"/>
      <c r="K11" s="204"/>
      <c r="L11" s="205"/>
      <c r="M11" s="213"/>
      <c r="N11" s="213"/>
      <c r="O11" s="213"/>
      <c r="P11" s="213"/>
      <c r="Q11" s="213"/>
      <c r="R11" s="213"/>
      <c r="S11" s="213"/>
      <c r="T11" s="213"/>
      <c r="U11" s="213"/>
      <c r="V11" s="213"/>
    </row>
    <row r="12" spans="1:22" s="198" customFormat="1" ht="24" customHeight="1">
      <c r="B12" s="199"/>
      <c r="C12" s="200"/>
      <c r="D12" s="201"/>
      <c r="E12" s="215" t="s">
        <v>473</v>
      </c>
      <c r="G12" s="203" t="s">
        <v>466</v>
      </c>
      <c r="H12" s="203" t="s">
        <v>474</v>
      </c>
      <c r="I12" s="202"/>
      <c r="J12" s="203"/>
      <c r="K12" s="204"/>
      <c r="L12" s="205"/>
      <c r="M12" s="213"/>
      <c r="N12" s="213"/>
      <c r="O12" s="213"/>
      <c r="P12" s="213"/>
      <c r="Q12" s="213"/>
      <c r="R12" s="213"/>
      <c r="S12" s="213"/>
      <c r="T12" s="213"/>
      <c r="U12" s="213"/>
      <c r="V12" s="213"/>
    </row>
    <row r="13" spans="1:22" s="198" customFormat="1" ht="24" customHeight="1">
      <c r="B13" s="199"/>
      <c r="C13" s="200"/>
      <c r="D13" s="201"/>
      <c r="E13" s="215" t="s">
        <v>475</v>
      </c>
      <c r="G13" s="203" t="s">
        <v>466</v>
      </c>
      <c r="H13" s="203" t="s">
        <v>476</v>
      </c>
      <c r="I13" s="202"/>
      <c r="J13" s="203"/>
      <c r="K13" s="204"/>
      <c r="L13" s="205"/>
      <c r="M13" s="213"/>
      <c r="N13" s="213"/>
      <c r="O13" s="213"/>
      <c r="P13" s="213"/>
      <c r="Q13" s="213"/>
      <c r="R13" s="213"/>
      <c r="S13" s="213"/>
      <c r="T13" s="213"/>
      <c r="U13" s="213"/>
      <c r="V13" s="213"/>
    </row>
    <row r="14" spans="1:22" s="198" customFormat="1" ht="81" customHeight="1">
      <c r="B14" s="199"/>
      <c r="C14" s="200"/>
      <c r="D14" s="201"/>
      <c r="E14" s="215" t="s">
        <v>477</v>
      </c>
      <c r="G14" s="203" t="s">
        <v>466</v>
      </c>
      <c r="H14" s="203" t="s">
        <v>478</v>
      </c>
      <c r="I14" s="202"/>
      <c r="J14" s="203"/>
      <c r="K14" s="204"/>
      <c r="L14" s="205"/>
      <c r="M14" s="213"/>
      <c r="N14" s="213"/>
      <c r="O14" s="213"/>
      <c r="P14" s="213"/>
      <c r="Q14" s="213"/>
      <c r="R14" s="213"/>
      <c r="S14" s="213"/>
      <c r="T14" s="213"/>
      <c r="U14" s="213"/>
      <c r="V14" s="213"/>
    </row>
    <row r="15" spans="1:22" s="198" customFormat="1" ht="24" customHeight="1">
      <c r="B15" s="199"/>
      <c r="C15" s="200"/>
      <c r="D15" s="201"/>
      <c r="E15" s="215" t="s">
        <v>479</v>
      </c>
      <c r="G15" s="203" t="s">
        <v>466</v>
      </c>
      <c r="H15" s="203" t="s">
        <v>480</v>
      </c>
      <c r="I15" s="202"/>
      <c r="J15" s="203"/>
      <c r="K15" s="204"/>
      <c r="L15" s="205"/>
      <c r="M15" s="213"/>
      <c r="N15" s="213"/>
      <c r="O15" s="213"/>
      <c r="P15" s="213"/>
      <c r="Q15" s="213"/>
      <c r="R15" s="213"/>
      <c r="S15" s="213"/>
      <c r="T15" s="213"/>
      <c r="U15" s="213"/>
      <c r="V15" s="213"/>
    </row>
    <row r="16" spans="1:22" s="198" customFormat="1" ht="24" customHeight="1">
      <c r="B16" s="199"/>
      <c r="C16" s="200"/>
      <c r="D16" s="201"/>
      <c r="E16" s="215" t="s">
        <v>481</v>
      </c>
      <c r="G16" s="203" t="s">
        <v>466</v>
      </c>
      <c r="H16" s="203" t="s">
        <v>482</v>
      </c>
      <c r="I16" s="202"/>
      <c r="J16" s="203"/>
      <c r="K16" s="204"/>
      <c r="L16" s="205"/>
      <c r="M16" s="213"/>
      <c r="N16" s="213"/>
      <c r="O16" s="213"/>
      <c r="P16" s="213"/>
      <c r="Q16" s="213"/>
      <c r="R16" s="213"/>
      <c r="S16" s="213"/>
      <c r="T16" s="213"/>
      <c r="U16" s="213"/>
      <c r="V16" s="213"/>
    </row>
    <row r="17" spans="1:22" s="198" customFormat="1" ht="24" customHeight="1">
      <c r="B17" s="199"/>
      <c r="C17" s="200"/>
      <c r="D17" s="201"/>
      <c r="E17" s="215" t="s">
        <v>483</v>
      </c>
      <c r="G17" s="203" t="s">
        <v>466</v>
      </c>
      <c r="H17" s="203" t="s">
        <v>484</v>
      </c>
      <c r="I17" s="202"/>
      <c r="J17" s="203"/>
      <c r="K17" s="204"/>
      <c r="L17" s="205"/>
      <c r="M17" s="213"/>
      <c r="N17" s="213"/>
      <c r="O17" s="213"/>
      <c r="P17" s="213"/>
      <c r="Q17" s="213"/>
      <c r="R17" s="213"/>
      <c r="S17" s="213"/>
      <c r="T17" s="213"/>
      <c r="U17" s="213"/>
      <c r="V17" s="213"/>
    </row>
    <row r="18" spans="1:22" s="198" customFormat="1" ht="52.5" customHeight="1">
      <c r="B18" s="199"/>
      <c r="C18" s="200"/>
      <c r="D18" s="201"/>
      <c r="E18" s="215" t="s">
        <v>485</v>
      </c>
      <c r="G18" s="203" t="s">
        <v>466</v>
      </c>
      <c r="H18" s="203" t="s">
        <v>486</v>
      </c>
      <c r="I18" s="202"/>
      <c r="J18" s="203"/>
      <c r="K18" s="204"/>
      <c r="L18" s="205"/>
      <c r="M18" s="213"/>
      <c r="N18" s="213"/>
      <c r="O18" s="213"/>
      <c r="P18" s="213"/>
      <c r="Q18" s="213"/>
      <c r="R18" s="213"/>
      <c r="S18" s="213"/>
      <c r="T18" s="213"/>
      <c r="U18" s="213"/>
      <c r="V18" s="213"/>
    </row>
    <row r="19" spans="1:22" s="198" customFormat="1" ht="55.5" customHeight="1">
      <c r="B19" s="199"/>
      <c r="C19" s="200"/>
      <c r="D19" s="201"/>
      <c r="E19" s="438" t="s">
        <v>487</v>
      </c>
      <c r="F19" s="439"/>
      <c r="G19" s="439"/>
      <c r="H19" s="439"/>
      <c r="I19" s="203"/>
      <c r="J19" s="203"/>
      <c r="K19" s="204"/>
      <c r="L19" s="205"/>
      <c r="M19" s="213"/>
      <c r="N19" s="213"/>
      <c r="O19" s="213"/>
      <c r="P19" s="213"/>
      <c r="Q19" s="213"/>
      <c r="R19" s="213"/>
      <c r="S19" s="213"/>
      <c r="T19" s="213"/>
      <c r="U19" s="213"/>
      <c r="V19" s="213"/>
    </row>
    <row r="20" spans="1:22" s="198" customFormat="1" ht="8.25" customHeight="1">
      <c r="B20" s="199"/>
      <c r="C20" s="200"/>
      <c r="D20" s="201"/>
      <c r="E20" s="215"/>
      <c r="G20" s="203"/>
      <c r="H20" s="203"/>
      <c r="I20" s="203"/>
      <c r="J20" s="203"/>
      <c r="K20" s="204"/>
      <c r="L20" s="205"/>
      <c r="M20" s="213"/>
      <c r="N20" s="213"/>
      <c r="O20" s="213"/>
      <c r="P20" s="213"/>
      <c r="Q20" s="213"/>
      <c r="R20" s="213"/>
      <c r="S20" s="213"/>
      <c r="T20" s="213"/>
      <c r="U20" s="213"/>
      <c r="V20" s="213"/>
    </row>
    <row r="21" spans="1:22" s="198" customFormat="1" ht="48" customHeight="1">
      <c r="B21" s="199"/>
      <c r="C21" s="200"/>
      <c r="D21" s="201"/>
      <c r="E21" s="444" t="s">
        <v>488</v>
      </c>
      <c r="F21" s="445"/>
      <c r="G21" s="445"/>
      <c r="H21" s="445"/>
      <c r="I21" s="203"/>
      <c r="J21" s="203"/>
      <c r="K21" s="204"/>
      <c r="L21" s="205"/>
      <c r="M21" s="213"/>
      <c r="N21" s="213"/>
      <c r="O21" s="213"/>
      <c r="P21" s="213"/>
      <c r="Q21" s="213"/>
      <c r="R21" s="213"/>
      <c r="S21" s="213"/>
      <c r="T21" s="213"/>
      <c r="U21" s="213"/>
      <c r="V21" s="213"/>
    </row>
    <row r="22" spans="1:22" s="198" customFormat="1" ht="6.75" customHeight="1">
      <c r="B22" s="199"/>
      <c r="C22" s="200"/>
      <c r="D22" s="201"/>
      <c r="E22" s="215"/>
      <c r="G22" s="203"/>
      <c r="H22" s="203"/>
      <c r="I22" s="203"/>
      <c r="J22" s="203"/>
      <c r="K22" s="204"/>
      <c r="L22" s="205"/>
      <c r="M22" s="213"/>
      <c r="N22" s="213"/>
      <c r="O22" s="213"/>
      <c r="P22" s="213"/>
      <c r="Q22" s="213"/>
      <c r="R22" s="213"/>
      <c r="S22" s="213"/>
      <c r="T22" s="213"/>
      <c r="U22" s="213"/>
      <c r="V22" s="213"/>
    </row>
    <row r="23" spans="1:22" s="198" customFormat="1" ht="85.75" customHeight="1">
      <c r="B23" s="199"/>
      <c r="C23" s="200"/>
      <c r="D23" s="201"/>
      <c r="E23" s="444" t="s">
        <v>489</v>
      </c>
      <c r="F23" s="445"/>
      <c r="G23" s="445"/>
      <c r="H23" s="445"/>
      <c r="I23" s="203"/>
      <c r="J23" s="203"/>
      <c r="K23" s="216"/>
      <c r="L23" s="205"/>
      <c r="M23" s="213"/>
      <c r="N23" s="213"/>
      <c r="O23" s="213"/>
      <c r="P23" s="213"/>
      <c r="Q23" s="213"/>
      <c r="R23" s="213"/>
      <c r="S23" s="213"/>
      <c r="T23" s="213"/>
      <c r="U23" s="213"/>
      <c r="V23" s="213"/>
    </row>
    <row r="24" spans="1:22" s="198" customFormat="1" ht="14">
      <c r="B24" s="199"/>
      <c r="C24" s="200"/>
      <c r="D24" s="201"/>
      <c r="E24" s="217"/>
      <c r="F24" s="218"/>
      <c r="G24" s="218"/>
      <c r="H24" s="218"/>
      <c r="I24" s="203"/>
      <c r="J24" s="203"/>
      <c r="K24" s="216"/>
      <c r="L24" s="205"/>
      <c r="M24" s="213"/>
      <c r="N24" s="213"/>
      <c r="O24" s="213"/>
      <c r="P24" s="213"/>
      <c r="Q24" s="213"/>
      <c r="R24" s="213"/>
      <c r="S24" s="213"/>
      <c r="T24" s="213"/>
      <c r="U24" s="213"/>
      <c r="V24" s="213"/>
    </row>
    <row r="25" spans="1:22" s="198" customFormat="1" ht="14">
      <c r="B25" s="199"/>
      <c r="C25" s="200"/>
      <c r="D25" s="201"/>
      <c r="E25" s="217"/>
      <c r="F25" s="218"/>
      <c r="G25" s="218"/>
      <c r="H25" s="218"/>
      <c r="I25" s="203"/>
      <c r="J25" s="203"/>
      <c r="K25" s="216"/>
      <c r="L25" s="205"/>
      <c r="M25" s="213"/>
      <c r="N25" s="213"/>
      <c r="O25" s="213"/>
      <c r="P25" s="213"/>
      <c r="Q25" s="213"/>
      <c r="R25" s="213"/>
      <c r="S25" s="213"/>
      <c r="T25" s="213"/>
      <c r="U25" s="213"/>
      <c r="V25" s="213"/>
    </row>
    <row r="26" spans="1:22" s="198" customFormat="1" ht="14">
      <c r="B26" s="199"/>
      <c r="C26" s="200"/>
      <c r="D26" s="201"/>
      <c r="E26" s="217"/>
      <c r="F26" s="218"/>
      <c r="G26" s="218"/>
      <c r="H26" s="218"/>
      <c r="I26" s="203"/>
      <c r="J26" s="203"/>
      <c r="K26" s="219"/>
      <c r="L26" s="205"/>
      <c r="M26" s="213"/>
      <c r="N26" s="213"/>
      <c r="O26" s="213"/>
      <c r="P26" s="213"/>
      <c r="Q26" s="213"/>
      <c r="R26" s="213"/>
      <c r="S26" s="213"/>
      <c r="T26" s="213"/>
      <c r="U26" s="213"/>
      <c r="V26" s="213"/>
    </row>
    <row r="27" spans="1:22" s="263" customFormat="1" ht="24" customHeight="1" thickBot="1">
      <c r="A27" s="198"/>
      <c r="B27" s="220"/>
      <c r="C27" s="221"/>
      <c r="D27" s="222"/>
      <c r="E27" s="446" t="s">
        <v>490</v>
      </c>
      <c r="F27" s="447"/>
      <c r="G27" s="447"/>
      <c r="H27" s="448"/>
      <c r="I27" s="223"/>
      <c r="J27" s="224"/>
      <c r="K27" s="225">
        <f>SUM(K4:K24)</f>
        <v>0</v>
      </c>
      <c r="L27" s="226"/>
      <c r="M27" s="213"/>
      <c r="N27" s="213"/>
      <c r="O27" s="213"/>
      <c r="P27" s="213"/>
      <c r="Q27" s="213"/>
      <c r="R27" s="213"/>
      <c r="S27" s="213"/>
      <c r="T27" s="213"/>
      <c r="U27" s="213"/>
      <c r="V27" s="213"/>
    </row>
    <row r="28" spans="1:22" s="198" customFormat="1" ht="15.75" customHeight="1" thickTop="1">
      <c r="C28" s="449" t="s">
        <v>455</v>
      </c>
      <c r="D28" s="425"/>
      <c r="E28" s="425"/>
      <c r="F28" s="425"/>
      <c r="G28" s="425"/>
      <c r="H28" s="425"/>
      <c r="I28" s="227"/>
      <c r="J28" s="227"/>
      <c r="K28" s="228"/>
      <c r="L28" s="229" t="s">
        <v>491</v>
      </c>
      <c r="M28" s="213"/>
      <c r="N28" s="213"/>
      <c r="O28" s="213"/>
      <c r="P28" s="213"/>
      <c r="Q28" s="213"/>
      <c r="R28" s="213"/>
      <c r="S28" s="213"/>
      <c r="T28" s="213"/>
      <c r="U28" s="213"/>
      <c r="V28" s="213"/>
    </row>
    <row r="29" spans="1:22" s="198" customFormat="1" ht="15.75" customHeight="1">
      <c r="B29" s="230"/>
      <c r="C29" s="231"/>
      <c r="D29" s="232"/>
      <c r="E29" s="233" t="s">
        <v>492</v>
      </c>
      <c r="F29" s="234"/>
      <c r="G29" s="234"/>
      <c r="H29" s="234"/>
      <c r="I29" s="235"/>
      <c r="J29" s="235"/>
      <c r="K29" s="236"/>
      <c r="L29" s="237"/>
      <c r="M29" s="213"/>
      <c r="N29" s="213"/>
      <c r="O29" s="213"/>
      <c r="P29" s="213"/>
      <c r="Q29" s="213"/>
      <c r="R29" s="213"/>
      <c r="S29" s="213"/>
      <c r="T29" s="213"/>
      <c r="U29" s="213"/>
      <c r="V29" s="213"/>
    </row>
    <row r="30" spans="1:22" s="198" customFormat="1" ht="99.75" customHeight="1">
      <c r="B30" s="230"/>
      <c r="C30" s="238"/>
      <c r="D30" s="232"/>
      <c r="E30" s="450" t="s">
        <v>493</v>
      </c>
      <c r="F30" s="451"/>
      <c r="G30" s="451"/>
      <c r="H30" s="451"/>
      <c r="I30" s="203"/>
      <c r="J30" s="203"/>
      <c r="K30" s="204"/>
      <c r="L30" s="239"/>
      <c r="M30" s="213"/>
      <c r="N30" s="213"/>
      <c r="O30" s="213"/>
      <c r="P30" s="213"/>
      <c r="Q30" s="213"/>
      <c r="R30" s="213"/>
      <c r="S30" s="213"/>
      <c r="T30" s="213"/>
      <c r="U30" s="213"/>
      <c r="V30" s="213"/>
    </row>
    <row r="31" spans="1:22" s="198" customFormat="1" ht="11.25" customHeight="1">
      <c r="B31" s="230"/>
      <c r="C31" s="238"/>
      <c r="D31" s="232"/>
      <c r="E31" s="207"/>
      <c r="F31" s="208"/>
      <c r="G31" s="208"/>
      <c r="H31" s="208"/>
      <c r="I31" s="203"/>
      <c r="J31" s="203"/>
      <c r="K31" s="204"/>
      <c r="L31" s="239"/>
      <c r="M31" s="213"/>
      <c r="N31" s="213"/>
      <c r="O31" s="213"/>
      <c r="P31" s="213"/>
      <c r="Q31" s="213"/>
      <c r="R31" s="213"/>
      <c r="S31" s="213"/>
      <c r="T31" s="213"/>
      <c r="U31" s="213"/>
      <c r="V31" s="213"/>
    </row>
    <row r="32" spans="1:22" s="198" customFormat="1" ht="37.5" customHeight="1">
      <c r="B32" s="230"/>
      <c r="C32" s="238"/>
      <c r="D32" s="232"/>
      <c r="E32" s="450" t="s">
        <v>494</v>
      </c>
      <c r="F32" s="451"/>
      <c r="G32" s="451"/>
      <c r="H32" s="451"/>
      <c r="I32" s="203"/>
      <c r="J32" s="203"/>
      <c r="K32" s="204"/>
      <c r="L32" s="239"/>
      <c r="M32" s="213"/>
      <c r="N32" s="213"/>
      <c r="O32" s="213"/>
      <c r="P32" s="213"/>
      <c r="Q32" s="213"/>
      <c r="R32" s="213"/>
      <c r="S32" s="213"/>
      <c r="T32" s="213"/>
      <c r="U32" s="213"/>
      <c r="V32" s="213"/>
    </row>
    <row r="33" spans="2:22" s="198" customFormat="1" ht="9" customHeight="1">
      <c r="B33" s="230"/>
      <c r="C33" s="238"/>
      <c r="D33" s="232"/>
      <c r="E33" s="207"/>
      <c r="F33" s="208"/>
      <c r="G33" s="208"/>
      <c r="H33" s="208"/>
      <c r="I33" s="203"/>
      <c r="J33" s="203"/>
      <c r="K33" s="204"/>
      <c r="L33" s="239"/>
      <c r="M33" s="213"/>
      <c r="N33" s="213"/>
      <c r="O33" s="213"/>
      <c r="P33" s="213"/>
      <c r="Q33" s="213"/>
      <c r="R33" s="213"/>
      <c r="S33" s="213"/>
      <c r="T33" s="213"/>
      <c r="U33" s="213"/>
      <c r="V33" s="213"/>
    </row>
    <row r="34" spans="2:22" s="198" customFormat="1" ht="70.5" customHeight="1">
      <c r="B34" s="230"/>
      <c r="C34" s="238"/>
      <c r="D34" s="232"/>
      <c r="E34" s="440" t="s">
        <v>495</v>
      </c>
      <c r="F34" s="441"/>
      <c r="G34" s="441"/>
      <c r="H34" s="441"/>
      <c r="I34" s="203"/>
      <c r="J34" s="203"/>
      <c r="K34" s="204"/>
      <c r="L34" s="239"/>
      <c r="M34" s="213"/>
      <c r="N34" s="213"/>
      <c r="O34" s="213"/>
      <c r="P34" s="213"/>
      <c r="Q34" s="213"/>
      <c r="R34" s="213"/>
      <c r="S34" s="213"/>
      <c r="T34" s="213"/>
      <c r="U34" s="213"/>
      <c r="V34" s="213"/>
    </row>
    <row r="35" spans="2:22" s="198" customFormat="1" ht="6.75" customHeight="1">
      <c r="B35" s="230"/>
      <c r="C35" s="238"/>
      <c r="D35" s="232"/>
      <c r="E35" s="207"/>
      <c r="F35" s="208"/>
      <c r="G35" s="208"/>
      <c r="H35" s="208"/>
      <c r="I35" s="203"/>
      <c r="J35" s="203"/>
      <c r="K35" s="204"/>
      <c r="L35" s="239"/>
      <c r="M35" s="213"/>
      <c r="N35" s="213"/>
      <c r="O35" s="213"/>
      <c r="P35" s="213"/>
      <c r="Q35" s="213"/>
      <c r="R35" s="213"/>
      <c r="S35" s="213"/>
      <c r="T35" s="213"/>
      <c r="U35" s="213"/>
      <c r="V35" s="213"/>
    </row>
    <row r="36" spans="2:22" s="198" customFormat="1" ht="44.25" customHeight="1">
      <c r="B36" s="230"/>
      <c r="C36" s="238"/>
      <c r="D36" s="232"/>
      <c r="E36" s="442" t="s">
        <v>496</v>
      </c>
      <c r="F36" s="443"/>
      <c r="G36" s="443"/>
      <c r="H36" s="443"/>
      <c r="I36" s="203"/>
      <c r="J36" s="203"/>
      <c r="K36" s="204"/>
      <c r="L36" s="239"/>
      <c r="M36" s="213"/>
      <c r="N36" s="213"/>
      <c r="O36" s="213"/>
      <c r="P36" s="213"/>
      <c r="Q36" s="213"/>
      <c r="R36" s="213"/>
      <c r="S36" s="213"/>
      <c r="T36" s="213"/>
      <c r="U36" s="213"/>
      <c r="V36" s="213"/>
    </row>
    <row r="37" spans="2:22" s="198" customFormat="1" ht="15.75" customHeight="1">
      <c r="B37" s="230"/>
      <c r="C37" s="238"/>
      <c r="D37" s="232"/>
      <c r="E37" s="240"/>
      <c r="F37" s="208"/>
      <c r="G37" s="208"/>
      <c r="H37" s="208"/>
      <c r="I37" s="203"/>
      <c r="J37" s="203"/>
      <c r="K37" s="204"/>
      <c r="L37" s="239"/>
      <c r="M37" s="213"/>
      <c r="N37" s="213"/>
      <c r="O37" s="213"/>
      <c r="P37" s="213"/>
      <c r="Q37" s="213"/>
      <c r="R37" s="213"/>
      <c r="S37" s="213"/>
      <c r="T37" s="213"/>
      <c r="U37" s="213"/>
      <c r="V37" s="213"/>
    </row>
    <row r="38" spans="2:22" s="198" customFormat="1" ht="48.75" customHeight="1">
      <c r="B38" s="230"/>
      <c r="C38" s="238"/>
      <c r="D38" s="232"/>
      <c r="E38" s="442" t="s">
        <v>497</v>
      </c>
      <c r="F38" s="443"/>
      <c r="G38" s="443"/>
      <c r="H38" s="443"/>
      <c r="I38" s="203"/>
      <c r="J38" s="203"/>
      <c r="K38" s="204"/>
      <c r="L38" s="239"/>
      <c r="M38" s="213"/>
      <c r="N38" s="213"/>
      <c r="O38" s="213"/>
      <c r="P38" s="213"/>
      <c r="Q38" s="213"/>
      <c r="R38" s="213"/>
      <c r="S38" s="213"/>
      <c r="T38" s="213"/>
      <c r="U38" s="213"/>
      <c r="V38" s="213"/>
    </row>
    <row r="39" spans="2:22" s="198" customFormat="1" ht="15.75" customHeight="1">
      <c r="B39" s="230"/>
      <c r="C39" s="238"/>
      <c r="D39" s="232"/>
      <c r="E39" s="241"/>
      <c r="F39" s="208"/>
      <c r="G39" s="208"/>
      <c r="H39" s="208"/>
      <c r="I39" s="203"/>
      <c r="J39" s="203"/>
      <c r="K39" s="204"/>
      <c r="L39" s="239"/>
      <c r="M39" s="213"/>
      <c r="N39" s="213"/>
      <c r="O39" s="213"/>
      <c r="P39" s="213"/>
      <c r="Q39" s="213"/>
      <c r="R39" s="213"/>
      <c r="S39" s="213"/>
      <c r="T39" s="213"/>
      <c r="U39" s="213"/>
      <c r="V39" s="213"/>
    </row>
    <row r="40" spans="2:22" s="198" customFormat="1" ht="45" customHeight="1">
      <c r="B40" s="230"/>
      <c r="C40" s="238"/>
      <c r="D40" s="232"/>
      <c r="E40" s="442" t="s">
        <v>498</v>
      </c>
      <c r="F40" s="443"/>
      <c r="G40" s="443"/>
      <c r="H40" s="443"/>
      <c r="I40" s="203"/>
      <c r="J40" s="203"/>
      <c r="K40" s="204"/>
      <c r="L40" s="239"/>
      <c r="M40" s="213"/>
      <c r="N40" s="213"/>
      <c r="O40" s="213"/>
      <c r="P40" s="213"/>
      <c r="Q40" s="213"/>
      <c r="R40" s="213"/>
      <c r="S40" s="213"/>
      <c r="T40" s="213"/>
      <c r="U40" s="213"/>
      <c r="V40" s="213"/>
    </row>
    <row r="41" spans="2:22" s="198" customFormat="1" ht="10.5" customHeight="1">
      <c r="B41" s="230"/>
      <c r="C41" s="238"/>
      <c r="D41" s="232"/>
      <c r="E41" s="240"/>
      <c r="F41" s="208"/>
      <c r="G41" s="208"/>
      <c r="H41" s="208"/>
      <c r="I41" s="203"/>
      <c r="J41" s="203"/>
      <c r="K41" s="204"/>
      <c r="L41" s="239"/>
      <c r="M41" s="213"/>
      <c r="N41" s="213"/>
      <c r="O41" s="213"/>
      <c r="P41" s="213"/>
      <c r="Q41" s="213"/>
      <c r="R41" s="213"/>
      <c r="S41" s="213"/>
      <c r="T41" s="213"/>
      <c r="U41" s="213"/>
      <c r="V41" s="213"/>
    </row>
    <row r="42" spans="2:22" s="198" customFormat="1" ht="68.400000000000006" customHeight="1">
      <c r="B42" s="230"/>
      <c r="C42" s="238"/>
      <c r="D42" s="232"/>
      <c r="E42" s="442" t="s">
        <v>499</v>
      </c>
      <c r="F42" s="443"/>
      <c r="G42" s="443"/>
      <c r="H42" s="443"/>
      <c r="I42" s="203"/>
      <c r="J42" s="203"/>
      <c r="K42" s="204"/>
      <c r="L42" s="239"/>
      <c r="M42" s="213"/>
      <c r="N42" s="213"/>
      <c r="O42" s="213"/>
      <c r="P42" s="213"/>
      <c r="Q42" s="213"/>
      <c r="R42" s="213"/>
      <c r="S42" s="213"/>
      <c r="T42" s="213"/>
      <c r="U42" s="213"/>
      <c r="V42" s="213"/>
    </row>
    <row r="43" spans="2:22" s="198" customFormat="1" ht="11.25" customHeight="1">
      <c r="B43" s="230"/>
      <c r="C43" s="238"/>
      <c r="D43" s="232"/>
      <c r="E43" s="240"/>
      <c r="F43" s="208"/>
      <c r="G43" s="208"/>
      <c r="H43" s="208"/>
      <c r="I43" s="203"/>
      <c r="J43" s="203"/>
      <c r="K43" s="204"/>
      <c r="L43" s="239"/>
      <c r="M43" s="213"/>
      <c r="N43" s="213"/>
      <c r="O43" s="213"/>
      <c r="P43" s="213"/>
      <c r="Q43" s="213"/>
      <c r="R43" s="213"/>
      <c r="S43" s="213"/>
      <c r="T43" s="213"/>
      <c r="U43" s="213"/>
      <c r="V43" s="213"/>
    </row>
    <row r="44" spans="2:22" s="198" customFormat="1" ht="15" customHeight="1">
      <c r="B44" s="230"/>
      <c r="C44" s="238"/>
      <c r="D44" s="232"/>
      <c r="E44" s="442" t="s">
        <v>500</v>
      </c>
      <c r="F44" s="443"/>
      <c r="G44" s="443"/>
      <c r="H44" s="443"/>
      <c r="I44" s="203"/>
      <c r="J44" s="203"/>
      <c r="K44" s="204"/>
      <c r="L44" s="239"/>
      <c r="M44" s="213"/>
      <c r="N44" s="213"/>
      <c r="O44" s="213"/>
      <c r="P44" s="213"/>
      <c r="Q44" s="213"/>
      <c r="R44" s="213"/>
      <c r="S44" s="213"/>
      <c r="T44" s="213"/>
      <c r="U44" s="213"/>
      <c r="V44" s="213"/>
    </row>
    <row r="45" spans="2:22" s="198" customFormat="1" ht="10.5" customHeight="1">
      <c r="B45" s="230"/>
      <c r="C45" s="238"/>
      <c r="D45" s="232"/>
      <c r="E45" s="240"/>
      <c r="F45" s="208"/>
      <c r="G45" s="208"/>
      <c r="H45" s="208"/>
      <c r="I45" s="203"/>
      <c r="J45" s="203"/>
      <c r="K45" s="204"/>
      <c r="L45" s="239"/>
      <c r="M45" s="213"/>
      <c r="N45" s="213"/>
      <c r="O45" s="213"/>
      <c r="P45" s="213"/>
      <c r="Q45" s="213"/>
      <c r="R45" s="213"/>
      <c r="S45" s="213"/>
      <c r="T45" s="213"/>
      <c r="U45" s="213"/>
      <c r="V45" s="213"/>
    </row>
    <row r="46" spans="2:22" s="198" customFormat="1" ht="14">
      <c r="B46" s="230"/>
      <c r="C46" s="238"/>
      <c r="D46" s="232"/>
      <c r="E46" s="442" t="s">
        <v>501</v>
      </c>
      <c r="F46" s="443"/>
      <c r="G46" s="443"/>
      <c r="H46" s="443"/>
      <c r="I46" s="203"/>
      <c r="J46" s="203"/>
      <c r="K46" s="204"/>
      <c r="L46" s="239"/>
      <c r="M46" s="213"/>
      <c r="N46" s="213"/>
      <c r="O46" s="213"/>
      <c r="P46" s="213"/>
      <c r="Q46" s="213"/>
      <c r="R46" s="213"/>
      <c r="S46" s="213"/>
      <c r="T46" s="213"/>
      <c r="U46" s="213"/>
      <c r="V46" s="213"/>
    </row>
    <row r="47" spans="2:22" s="198" customFormat="1" ht="11.25" customHeight="1">
      <c r="B47" s="230"/>
      <c r="C47" s="238"/>
      <c r="D47" s="232"/>
      <c r="E47" s="240"/>
      <c r="F47" s="208"/>
      <c r="G47" s="208"/>
      <c r="H47" s="208"/>
      <c r="I47" s="203"/>
      <c r="J47" s="203"/>
      <c r="K47" s="204"/>
      <c r="L47" s="239"/>
      <c r="M47" s="213"/>
      <c r="N47" s="213"/>
      <c r="O47" s="213"/>
      <c r="P47" s="213"/>
      <c r="Q47" s="213"/>
      <c r="R47" s="213"/>
      <c r="S47" s="213"/>
      <c r="T47" s="213"/>
      <c r="U47" s="213"/>
      <c r="V47" s="213"/>
    </row>
    <row r="48" spans="2:22" s="198" customFormat="1" ht="14">
      <c r="B48" s="230"/>
      <c r="C48" s="238"/>
      <c r="D48" s="232"/>
      <c r="E48" s="442" t="s">
        <v>502</v>
      </c>
      <c r="F48" s="443"/>
      <c r="G48" s="443"/>
      <c r="H48" s="443"/>
      <c r="I48" s="203"/>
      <c r="J48" s="203"/>
      <c r="K48" s="204"/>
      <c r="L48" s="239"/>
      <c r="M48" s="213"/>
      <c r="N48" s="213"/>
      <c r="O48" s="213"/>
      <c r="P48" s="213"/>
      <c r="Q48" s="213"/>
      <c r="R48" s="213"/>
      <c r="S48" s="213"/>
      <c r="T48" s="213"/>
      <c r="U48" s="213"/>
      <c r="V48" s="213"/>
    </row>
    <row r="49" spans="1:22" s="198" customFormat="1" ht="15.75" customHeight="1">
      <c r="B49" s="230"/>
      <c r="C49" s="238"/>
      <c r="D49" s="232"/>
      <c r="E49" s="240"/>
      <c r="F49" s="208"/>
      <c r="G49" s="208"/>
      <c r="H49" s="208"/>
      <c r="I49" s="203"/>
      <c r="J49" s="203"/>
      <c r="K49" s="204"/>
      <c r="L49" s="239"/>
      <c r="M49" s="213"/>
      <c r="N49" s="213"/>
      <c r="O49" s="213"/>
      <c r="P49" s="213"/>
      <c r="Q49" s="213"/>
      <c r="R49" s="213"/>
      <c r="S49" s="213"/>
      <c r="T49" s="213"/>
      <c r="U49" s="213"/>
      <c r="V49" s="213"/>
    </row>
    <row r="50" spans="1:22" s="198" customFormat="1" ht="14">
      <c r="B50" s="230"/>
      <c r="C50" s="238"/>
      <c r="D50" s="232"/>
      <c r="E50" s="457" t="s">
        <v>503</v>
      </c>
      <c r="F50" s="458"/>
      <c r="G50" s="458"/>
      <c r="H50" s="458"/>
      <c r="I50" s="203"/>
      <c r="J50" s="203"/>
      <c r="K50" s="204"/>
      <c r="L50" s="239"/>
      <c r="M50" s="213"/>
      <c r="N50" s="213"/>
      <c r="O50" s="213"/>
      <c r="P50" s="213"/>
      <c r="Q50" s="213"/>
      <c r="R50" s="213"/>
      <c r="S50" s="213"/>
      <c r="T50" s="213"/>
      <c r="U50" s="213"/>
      <c r="V50" s="213"/>
    </row>
    <row r="51" spans="1:22" s="198" customFormat="1" ht="15.75" customHeight="1">
      <c r="B51" s="230"/>
      <c r="C51" s="238"/>
      <c r="D51" s="232"/>
      <c r="E51" s="240"/>
      <c r="F51" s="208"/>
      <c r="G51" s="208"/>
      <c r="H51" s="208"/>
      <c r="I51" s="203"/>
      <c r="J51" s="203"/>
      <c r="K51" s="204"/>
      <c r="L51" s="239"/>
      <c r="M51" s="213"/>
      <c r="N51" s="213"/>
      <c r="O51" s="213"/>
      <c r="P51" s="213"/>
      <c r="Q51" s="213"/>
      <c r="R51" s="213"/>
      <c r="S51" s="213"/>
      <c r="T51" s="213"/>
      <c r="U51" s="213"/>
      <c r="V51" s="213"/>
    </row>
    <row r="52" spans="1:22" s="198" customFormat="1" ht="14">
      <c r="B52" s="230"/>
      <c r="C52" s="238"/>
      <c r="D52" s="232"/>
      <c r="E52" s="457" t="s">
        <v>504</v>
      </c>
      <c r="F52" s="458"/>
      <c r="G52" s="458"/>
      <c r="H52" s="458"/>
      <c r="I52" s="203"/>
      <c r="J52" s="203"/>
      <c r="K52" s="204"/>
      <c r="L52" s="239"/>
      <c r="M52" s="213"/>
      <c r="N52" s="213"/>
      <c r="O52" s="213"/>
      <c r="P52" s="213"/>
      <c r="Q52" s="213"/>
      <c r="R52" s="213"/>
      <c r="S52" s="213"/>
      <c r="T52" s="213"/>
      <c r="U52" s="213"/>
      <c r="V52" s="213"/>
    </row>
    <row r="53" spans="1:22" s="198" customFormat="1" ht="9.75" customHeight="1">
      <c r="B53" s="230"/>
      <c r="C53" s="238"/>
      <c r="D53" s="232"/>
      <c r="E53" s="207"/>
      <c r="F53" s="208"/>
      <c r="G53" s="208"/>
      <c r="H53" s="208"/>
      <c r="I53" s="203"/>
      <c r="J53" s="203"/>
      <c r="K53" s="204"/>
      <c r="L53" s="239"/>
      <c r="M53" s="213"/>
      <c r="N53" s="213"/>
      <c r="O53" s="213"/>
      <c r="P53" s="213"/>
      <c r="Q53" s="213"/>
      <c r="R53" s="213"/>
      <c r="S53" s="213"/>
      <c r="T53" s="213"/>
      <c r="U53" s="213"/>
      <c r="V53" s="213"/>
    </row>
    <row r="54" spans="1:22" s="198" customFormat="1" ht="15.75" customHeight="1">
      <c r="B54" s="230"/>
      <c r="C54" s="238"/>
      <c r="D54" s="232"/>
      <c r="E54" s="242" t="s">
        <v>505</v>
      </c>
      <c r="F54" s="208"/>
      <c r="G54" s="208"/>
      <c r="H54" s="208"/>
      <c r="I54" s="203"/>
      <c r="J54" s="203"/>
      <c r="K54" s="204"/>
      <c r="L54" s="239"/>
      <c r="M54" s="213"/>
      <c r="N54" s="213"/>
      <c r="O54" s="213"/>
      <c r="P54" s="213"/>
      <c r="Q54" s="213"/>
      <c r="R54" s="213"/>
      <c r="S54" s="213"/>
      <c r="T54" s="213"/>
      <c r="U54" s="213"/>
      <c r="V54" s="213"/>
    </row>
    <row r="55" spans="1:22" s="198" customFormat="1" ht="45.75" customHeight="1">
      <c r="B55" s="230"/>
      <c r="C55" s="238"/>
      <c r="D55" s="232"/>
      <c r="E55" s="457" t="s">
        <v>506</v>
      </c>
      <c r="F55" s="458"/>
      <c r="G55" s="458"/>
      <c r="H55" s="458"/>
      <c r="I55" s="203"/>
      <c r="J55" s="203"/>
      <c r="K55" s="204"/>
      <c r="L55" s="239"/>
      <c r="M55" s="213"/>
      <c r="N55" s="213"/>
      <c r="O55" s="213"/>
      <c r="P55" s="213"/>
      <c r="Q55" s="213"/>
      <c r="R55" s="213"/>
      <c r="S55" s="213"/>
      <c r="T55" s="213"/>
      <c r="U55" s="213"/>
      <c r="V55" s="213"/>
    </row>
    <row r="56" spans="1:22" s="198" customFormat="1" ht="15.75" customHeight="1">
      <c r="B56" s="230"/>
      <c r="C56" s="238"/>
      <c r="D56" s="232"/>
      <c r="E56" s="207"/>
      <c r="F56" s="208"/>
      <c r="G56" s="208"/>
      <c r="H56" s="208"/>
      <c r="I56" s="203"/>
      <c r="J56" s="203"/>
      <c r="K56" s="204"/>
      <c r="L56" s="239"/>
      <c r="M56" s="213"/>
      <c r="N56" s="213"/>
      <c r="O56" s="213"/>
      <c r="P56" s="213"/>
      <c r="Q56" s="213"/>
      <c r="R56" s="213"/>
      <c r="S56" s="213"/>
      <c r="T56" s="213"/>
      <c r="U56" s="213"/>
      <c r="V56" s="213"/>
    </row>
    <row r="57" spans="1:22" s="198" customFormat="1" ht="15.75" customHeight="1">
      <c r="B57" s="199"/>
      <c r="C57" s="238"/>
      <c r="D57" s="232"/>
      <c r="E57" s="207"/>
      <c r="F57" s="208"/>
      <c r="G57" s="208"/>
      <c r="H57" s="208"/>
      <c r="I57" s="203"/>
      <c r="J57" s="203"/>
      <c r="K57" s="204"/>
      <c r="L57" s="239"/>
      <c r="M57" s="213"/>
      <c r="N57" s="213"/>
      <c r="O57" s="213"/>
      <c r="P57" s="213"/>
      <c r="Q57" s="213"/>
      <c r="R57" s="213"/>
      <c r="S57" s="213"/>
      <c r="T57" s="213"/>
      <c r="U57" s="213"/>
      <c r="V57" s="213"/>
    </row>
    <row r="58" spans="1:22" s="198" customFormat="1" ht="15.75" customHeight="1">
      <c r="B58" s="199"/>
      <c r="C58" s="238"/>
      <c r="D58" s="232"/>
      <c r="E58" s="207"/>
      <c r="F58" s="208"/>
      <c r="G58" s="208"/>
      <c r="H58" s="208"/>
      <c r="I58" s="203"/>
      <c r="J58" s="203"/>
      <c r="K58" s="204"/>
      <c r="L58" s="239"/>
      <c r="M58" s="213"/>
      <c r="N58" s="213"/>
      <c r="O58" s="213"/>
      <c r="P58" s="213"/>
      <c r="Q58" s="213"/>
      <c r="R58" s="213"/>
      <c r="S58" s="213"/>
      <c r="T58" s="213"/>
      <c r="U58" s="213"/>
      <c r="V58" s="213"/>
    </row>
    <row r="59" spans="1:22" s="198" customFormat="1" ht="15.75" customHeight="1">
      <c r="B59" s="199"/>
      <c r="C59" s="238"/>
      <c r="D59" s="232"/>
      <c r="E59" s="207"/>
      <c r="F59" s="208"/>
      <c r="G59" s="208"/>
      <c r="H59" s="208"/>
      <c r="I59" s="203"/>
      <c r="J59" s="203"/>
      <c r="K59" s="204"/>
      <c r="L59" s="239"/>
      <c r="M59" s="213"/>
      <c r="N59" s="213"/>
      <c r="O59" s="213"/>
      <c r="P59" s="213"/>
      <c r="Q59" s="213"/>
      <c r="R59" s="213"/>
      <c r="S59" s="213"/>
      <c r="T59" s="213"/>
      <c r="U59" s="213"/>
      <c r="V59" s="213"/>
    </row>
    <row r="60" spans="1:22" s="198" customFormat="1" ht="15.75" customHeight="1">
      <c r="B60" s="199"/>
      <c r="C60" s="238"/>
      <c r="D60" s="232"/>
      <c r="E60" s="207"/>
      <c r="F60" s="208"/>
      <c r="G60" s="208"/>
      <c r="H60" s="208"/>
      <c r="I60" s="203"/>
      <c r="J60" s="203"/>
      <c r="K60" s="204"/>
      <c r="L60" s="239"/>
      <c r="M60" s="213"/>
      <c r="N60" s="213"/>
      <c r="O60" s="213"/>
      <c r="P60" s="213"/>
      <c r="Q60" s="213"/>
      <c r="R60" s="213"/>
      <c r="S60" s="213"/>
      <c r="T60" s="213"/>
      <c r="U60" s="213"/>
      <c r="V60" s="213"/>
    </row>
    <row r="61" spans="1:22" s="198" customFormat="1" ht="15.75" customHeight="1">
      <c r="B61" s="199"/>
      <c r="C61" s="238"/>
      <c r="D61" s="232"/>
      <c r="E61" s="207"/>
      <c r="F61" s="208"/>
      <c r="G61" s="208"/>
      <c r="H61" s="208"/>
      <c r="I61" s="203"/>
      <c r="J61" s="203"/>
      <c r="K61" s="204"/>
      <c r="L61" s="239"/>
      <c r="M61" s="213"/>
      <c r="N61" s="213"/>
      <c r="O61" s="213"/>
      <c r="P61" s="213"/>
      <c r="Q61" s="213"/>
      <c r="R61" s="213"/>
      <c r="S61" s="213"/>
      <c r="T61" s="213"/>
      <c r="U61" s="213"/>
      <c r="V61" s="213"/>
    </row>
    <row r="62" spans="1:22" s="198" customFormat="1" ht="15.75" customHeight="1">
      <c r="B62" s="199"/>
      <c r="C62" s="238"/>
      <c r="D62" s="232"/>
      <c r="E62" s="207"/>
      <c r="F62" s="208"/>
      <c r="G62" s="208"/>
      <c r="H62" s="208"/>
      <c r="I62" s="203"/>
      <c r="J62" s="203"/>
      <c r="K62" s="204"/>
      <c r="L62" s="239"/>
      <c r="M62" s="213"/>
      <c r="N62" s="213"/>
      <c r="O62" s="213"/>
      <c r="P62" s="213"/>
      <c r="Q62" s="213"/>
      <c r="R62" s="213"/>
      <c r="S62" s="213"/>
      <c r="T62" s="213"/>
      <c r="U62" s="213"/>
      <c r="V62" s="213"/>
    </row>
    <row r="63" spans="1:22" s="263" customFormat="1" ht="24" customHeight="1" thickBot="1">
      <c r="A63" s="198"/>
      <c r="B63" s="220"/>
      <c r="C63" s="221"/>
      <c r="D63" s="222"/>
      <c r="E63" s="446" t="s">
        <v>490</v>
      </c>
      <c r="F63" s="447"/>
      <c r="G63" s="447"/>
      <c r="H63" s="448"/>
      <c r="I63" s="223"/>
      <c r="J63" s="224"/>
      <c r="K63" s="243">
        <f>SUM(K29:K56)</f>
        <v>0</v>
      </c>
      <c r="L63" s="244"/>
      <c r="M63" s="213"/>
      <c r="N63" s="213"/>
      <c r="O63" s="213"/>
      <c r="P63" s="213"/>
      <c r="Q63" s="213"/>
      <c r="R63" s="213"/>
      <c r="S63" s="213"/>
      <c r="T63" s="213"/>
      <c r="U63" s="213"/>
      <c r="V63" s="213"/>
    </row>
    <row r="64" spans="1:22" s="198" customFormat="1" ht="15.75" customHeight="1" thickTop="1">
      <c r="C64" s="449" t="s">
        <v>455</v>
      </c>
      <c r="D64" s="425"/>
      <c r="E64" s="425"/>
      <c r="F64" s="425"/>
      <c r="G64" s="425"/>
      <c r="H64" s="425"/>
      <c r="I64" s="227"/>
      <c r="J64" s="227"/>
      <c r="K64" s="228"/>
      <c r="L64" s="229" t="s">
        <v>491</v>
      </c>
      <c r="M64" s="213"/>
      <c r="N64" s="213"/>
      <c r="O64" s="213"/>
      <c r="P64" s="213"/>
      <c r="Q64" s="213"/>
      <c r="R64" s="213"/>
      <c r="S64" s="213"/>
      <c r="T64" s="213"/>
      <c r="U64" s="213"/>
      <c r="V64" s="213"/>
    </row>
    <row r="65" spans="2:22" s="245" customFormat="1" ht="21.9" customHeight="1">
      <c r="B65" s="246"/>
      <c r="C65" s="247" t="s">
        <v>24</v>
      </c>
      <c r="D65" s="248"/>
      <c r="E65" s="452" t="s">
        <v>507</v>
      </c>
      <c r="F65" s="453"/>
      <c r="G65" s="453"/>
      <c r="H65" s="453"/>
      <c r="I65" s="214"/>
      <c r="J65" s="249"/>
      <c r="K65" s="204"/>
      <c r="L65" s="205"/>
      <c r="M65" s="213"/>
      <c r="N65" s="213"/>
      <c r="O65" s="213"/>
      <c r="P65" s="213"/>
      <c r="Q65" s="213"/>
      <c r="R65" s="213"/>
      <c r="S65" s="213"/>
      <c r="T65" s="213"/>
      <c r="U65" s="213"/>
      <c r="V65" s="213"/>
    </row>
    <row r="66" spans="2:22" s="245" customFormat="1" ht="102" customHeight="1">
      <c r="B66" s="246"/>
      <c r="C66" s="247"/>
      <c r="D66" s="248"/>
      <c r="E66" s="436" t="s">
        <v>508</v>
      </c>
      <c r="F66" s="436"/>
      <c r="G66" s="436"/>
      <c r="H66" s="436"/>
      <c r="I66" s="207"/>
      <c r="J66" s="249"/>
      <c r="K66" s="204"/>
      <c r="L66" s="205"/>
      <c r="M66" s="213"/>
      <c r="N66" s="213"/>
      <c r="O66" s="213"/>
      <c r="P66" s="213"/>
      <c r="Q66" s="213"/>
      <c r="R66" s="213"/>
      <c r="S66" s="213"/>
      <c r="T66" s="213"/>
      <c r="U66" s="213"/>
      <c r="V66" s="213"/>
    </row>
    <row r="67" spans="2:22" s="245" customFormat="1" ht="69" customHeight="1">
      <c r="B67" s="246"/>
      <c r="C67" s="247"/>
      <c r="D67" s="248"/>
      <c r="E67" s="436" t="s">
        <v>509</v>
      </c>
      <c r="F67" s="436"/>
      <c r="G67" s="436"/>
      <c r="H67" s="436"/>
      <c r="I67" s="207"/>
      <c r="J67" s="249"/>
      <c r="K67" s="204"/>
      <c r="L67" s="205"/>
      <c r="M67" s="213"/>
      <c r="N67" s="213"/>
      <c r="O67" s="213"/>
      <c r="P67" s="213"/>
      <c r="Q67" s="213"/>
      <c r="R67" s="213"/>
      <c r="S67" s="213"/>
      <c r="T67" s="213"/>
      <c r="U67" s="213"/>
      <c r="V67" s="213"/>
    </row>
    <row r="68" spans="2:22" s="245" customFormat="1" ht="21.9" customHeight="1">
      <c r="B68" s="246"/>
      <c r="C68" s="247" t="s">
        <v>21</v>
      </c>
      <c r="D68" s="250"/>
      <c r="E68" s="454" t="s">
        <v>510</v>
      </c>
      <c r="F68" s="455"/>
      <c r="G68" s="455"/>
      <c r="H68" s="456"/>
      <c r="I68" s="207"/>
      <c r="J68" s="249"/>
      <c r="K68" s="204"/>
      <c r="L68" s="205"/>
      <c r="M68" s="213"/>
      <c r="N68" s="213"/>
      <c r="O68" s="213"/>
      <c r="P68" s="213"/>
      <c r="Q68" s="213"/>
      <c r="R68" s="213"/>
      <c r="S68" s="213"/>
      <c r="T68" s="213"/>
      <c r="U68" s="213"/>
      <c r="V68" s="213"/>
    </row>
    <row r="69" spans="2:22" s="245" customFormat="1" ht="54" customHeight="1">
      <c r="B69" s="246"/>
      <c r="C69" s="247"/>
      <c r="D69" s="248"/>
      <c r="E69" s="436" t="s">
        <v>511</v>
      </c>
      <c r="F69" s="436"/>
      <c r="G69" s="436"/>
      <c r="H69" s="436"/>
      <c r="I69" s="207"/>
      <c r="J69" s="249"/>
      <c r="K69" s="204"/>
      <c r="L69" s="205"/>
      <c r="M69" s="213"/>
      <c r="N69" s="213"/>
      <c r="O69" s="213"/>
      <c r="P69" s="213"/>
      <c r="Q69" s="213"/>
      <c r="R69" s="213"/>
      <c r="S69" s="213"/>
      <c r="T69" s="213"/>
      <c r="U69" s="213"/>
      <c r="V69" s="213"/>
    </row>
    <row r="70" spans="2:22" s="245" customFormat="1" ht="21.9" customHeight="1">
      <c r="B70" s="246"/>
      <c r="C70" s="247" t="s">
        <v>20</v>
      </c>
      <c r="D70" s="248"/>
      <c r="E70" s="459" t="s">
        <v>512</v>
      </c>
      <c r="F70" s="460"/>
      <c r="G70" s="460"/>
      <c r="H70" s="249"/>
      <c r="I70" s="251"/>
      <c r="J70" s="249"/>
      <c r="K70" s="204"/>
      <c r="L70" s="205"/>
      <c r="M70" s="213"/>
      <c r="N70" s="213"/>
      <c r="O70" s="213"/>
      <c r="P70" s="213"/>
      <c r="Q70" s="213"/>
      <c r="R70" s="213"/>
      <c r="S70" s="213"/>
      <c r="T70" s="213"/>
      <c r="U70" s="213"/>
      <c r="V70" s="213"/>
    </row>
    <row r="71" spans="2:22" s="245" customFormat="1" ht="101.25" customHeight="1">
      <c r="B71" s="246"/>
      <c r="C71" s="247"/>
      <c r="D71" s="248"/>
      <c r="E71" s="436" t="s">
        <v>513</v>
      </c>
      <c r="F71" s="436"/>
      <c r="G71" s="436"/>
      <c r="H71" s="436"/>
      <c r="I71" s="207"/>
      <c r="J71" s="249"/>
      <c r="K71" s="204"/>
      <c r="L71" s="205"/>
      <c r="M71" s="213"/>
      <c r="N71" s="213"/>
      <c r="O71" s="213"/>
      <c r="P71" s="213"/>
      <c r="Q71" s="213"/>
      <c r="R71" s="213"/>
      <c r="S71" s="213"/>
      <c r="T71" s="213"/>
      <c r="U71" s="213"/>
      <c r="V71" s="213"/>
    </row>
    <row r="72" spans="2:22" s="245" customFormat="1" ht="114" customHeight="1">
      <c r="B72" s="246"/>
      <c r="C72" s="247"/>
      <c r="D72" s="248"/>
      <c r="E72" s="436" t="s">
        <v>514</v>
      </c>
      <c r="F72" s="436"/>
      <c r="G72" s="436"/>
      <c r="H72" s="436"/>
      <c r="I72" s="207"/>
      <c r="J72" s="249"/>
      <c r="K72" s="204"/>
      <c r="L72" s="205"/>
      <c r="M72" s="213"/>
      <c r="N72" s="213"/>
      <c r="O72" s="213"/>
      <c r="P72" s="213"/>
      <c r="Q72" s="213"/>
      <c r="R72" s="213"/>
      <c r="S72" s="213"/>
      <c r="T72" s="213"/>
      <c r="U72" s="213"/>
      <c r="V72" s="213"/>
    </row>
    <row r="73" spans="2:22" s="245" customFormat="1" ht="88.5" customHeight="1">
      <c r="B73" s="246"/>
      <c r="C73" s="247"/>
      <c r="D73" s="248"/>
      <c r="E73" s="436" t="s">
        <v>515</v>
      </c>
      <c r="F73" s="436"/>
      <c r="G73" s="436"/>
      <c r="H73" s="436"/>
      <c r="I73" s="207"/>
      <c r="J73" s="249"/>
      <c r="K73" s="204"/>
      <c r="L73" s="205"/>
      <c r="M73" s="213"/>
      <c r="N73" s="213"/>
      <c r="O73" s="213"/>
      <c r="P73" s="213"/>
      <c r="Q73" s="213"/>
      <c r="R73" s="213"/>
      <c r="S73" s="213"/>
      <c r="T73" s="213"/>
      <c r="U73" s="213"/>
      <c r="V73" s="213"/>
    </row>
    <row r="74" spans="2:22" s="245" customFormat="1" ht="14">
      <c r="B74" s="246"/>
      <c r="C74" s="247"/>
      <c r="D74" s="248"/>
      <c r="E74" s="208"/>
      <c r="F74" s="208"/>
      <c r="G74" s="208"/>
      <c r="H74" s="208"/>
      <c r="I74" s="207"/>
      <c r="J74" s="249"/>
      <c r="K74" s="204"/>
      <c r="L74" s="205"/>
      <c r="M74" s="213"/>
      <c r="N74" s="213"/>
      <c r="O74" s="213"/>
      <c r="P74" s="213"/>
      <c r="Q74" s="213"/>
      <c r="R74" s="213"/>
      <c r="S74" s="213"/>
      <c r="T74" s="213"/>
      <c r="U74" s="213"/>
      <c r="V74" s="213"/>
    </row>
    <row r="75" spans="2:22" s="245" customFormat="1" ht="14">
      <c r="B75" s="246"/>
      <c r="C75" s="247"/>
      <c r="D75" s="248"/>
      <c r="E75" s="208"/>
      <c r="F75" s="208"/>
      <c r="G75" s="208"/>
      <c r="H75" s="208"/>
      <c r="I75" s="208"/>
      <c r="J75" s="249"/>
      <c r="K75" s="204"/>
      <c r="L75" s="205"/>
      <c r="M75" s="213"/>
      <c r="N75" s="213"/>
      <c r="O75" s="213"/>
      <c r="P75" s="213"/>
      <c r="Q75" s="213"/>
      <c r="R75" s="213"/>
      <c r="S75" s="213"/>
      <c r="T75" s="213"/>
      <c r="U75" s="213"/>
      <c r="V75" s="213"/>
    </row>
    <row r="76" spans="2:22" s="245" customFormat="1" ht="14">
      <c r="B76" s="246"/>
      <c r="C76" s="247"/>
      <c r="D76" s="248"/>
      <c r="E76" s="208"/>
      <c r="F76" s="208"/>
      <c r="G76" s="208"/>
      <c r="H76" s="208"/>
      <c r="I76" s="208"/>
      <c r="J76" s="249"/>
      <c r="K76" s="204"/>
      <c r="L76" s="205"/>
      <c r="M76" s="213"/>
      <c r="N76" s="213"/>
      <c r="O76" s="213"/>
      <c r="P76" s="213"/>
      <c r="Q76" s="213"/>
      <c r="R76" s="213"/>
      <c r="S76" s="213"/>
      <c r="T76" s="213"/>
      <c r="U76" s="213"/>
      <c r="V76" s="213"/>
    </row>
    <row r="77" spans="2:22" s="245" customFormat="1" ht="14">
      <c r="B77" s="246"/>
      <c r="C77" s="247"/>
      <c r="D77" s="248"/>
      <c r="E77" s="208"/>
      <c r="F77" s="208"/>
      <c r="G77" s="208"/>
      <c r="H77" s="208"/>
      <c r="I77" s="208"/>
      <c r="J77" s="249"/>
      <c r="K77" s="204"/>
      <c r="L77" s="205"/>
      <c r="M77" s="213"/>
      <c r="N77" s="213"/>
      <c r="O77" s="213"/>
      <c r="P77" s="213"/>
      <c r="Q77" s="213"/>
      <c r="R77" s="213"/>
      <c r="S77" s="213"/>
      <c r="T77" s="213"/>
      <c r="U77" s="213"/>
      <c r="V77" s="213"/>
    </row>
    <row r="78" spans="2:22" s="245" customFormat="1" ht="14">
      <c r="B78" s="246"/>
      <c r="C78" s="247"/>
      <c r="D78" s="248"/>
      <c r="E78" s="208"/>
      <c r="F78" s="208"/>
      <c r="G78" s="208"/>
      <c r="H78" s="208"/>
      <c r="I78" s="208"/>
      <c r="J78" s="249"/>
      <c r="K78" s="204"/>
      <c r="L78" s="205"/>
      <c r="M78" s="213"/>
      <c r="N78" s="213"/>
      <c r="O78" s="213"/>
      <c r="P78" s="213"/>
      <c r="Q78" s="213"/>
      <c r="R78" s="213"/>
      <c r="S78" s="213"/>
      <c r="T78" s="213"/>
      <c r="U78" s="213"/>
      <c r="V78" s="213"/>
    </row>
    <row r="79" spans="2:22" s="245" customFormat="1" ht="14">
      <c r="B79" s="246"/>
      <c r="C79" s="247"/>
      <c r="D79" s="248"/>
      <c r="E79" s="208"/>
      <c r="F79" s="208"/>
      <c r="G79" s="208"/>
      <c r="H79" s="208"/>
      <c r="I79" s="208"/>
      <c r="J79" s="249"/>
      <c r="K79" s="204"/>
      <c r="L79" s="205"/>
      <c r="M79" s="213"/>
      <c r="N79" s="213"/>
      <c r="O79" s="213"/>
      <c r="P79" s="213"/>
      <c r="Q79" s="213"/>
      <c r="R79" s="213"/>
      <c r="S79" s="213"/>
      <c r="T79" s="213"/>
      <c r="U79" s="213"/>
      <c r="V79" s="213"/>
    </row>
    <row r="80" spans="2:22" s="245" customFormat="1" ht="14">
      <c r="B80" s="246"/>
      <c r="C80" s="247"/>
      <c r="D80" s="248"/>
      <c r="E80" s="208"/>
      <c r="F80" s="208"/>
      <c r="G80" s="208"/>
      <c r="H80" s="208"/>
      <c r="I80" s="208"/>
      <c r="J80" s="249"/>
      <c r="K80" s="204"/>
      <c r="L80" s="205"/>
      <c r="M80" s="213"/>
      <c r="N80" s="213"/>
      <c r="O80" s="213"/>
      <c r="P80" s="213"/>
      <c r="Q80" s="213"/>
      <c r="R80" s="213"/>
      <c r="S80" s="213"/>
      <c r="T80" s="213"/>
      <c r="U80" s="213"/>
      <c r="V80" s="213"/>
    </row>
    <row r="81" spans="1:22" s="245" customFormat="1" ht="14">
      <c r="B81" s="246"/>
      <c r="C81" s="247"/>
      <c r="D81" s="248"/>
      <c r="E81" s="208"/>
      <c r="F81" s="208"/>
      <c r="G81" s="208"/>
      <c r="H81" s="208"/>
      <c r="I81" s="208"/>
      <c r="J81" s="249"/>
      <c r="K81" s="204"/>
      <c r="L81" s="205"/>
      <c r="M81" s="213"/>
      <c r="N81" s="213"/>
      <c r="O81" s="213"/>
      <c r="P81" s="213"/>
      <c r="Q81" s="213"/>
      <c r="R81" s="213"/>
      <c r="S81" s="213"/>
      <c r="T81" s="213"/>
      <c r="U81" s="213"/>
      <c r="V81" s="213"/>
    </row>
    <row r="82" spans="1:22" s="245" customFormat="1" ht="14">
      <c r="B82" s="246"/>
      <c r="C82" s="247"/>
      <c r="D82" s="248"/>
      <c r="E82" s="208"/>
      <c r="F82" s="208"/>
      <c r="G82" s="208"/>
      <c r="H82" s="208"/>
      <c r="I82" s="208"/>
      <c r="J82" s="249"/>
      <c r="K82" s="204"/>
      <c r="L82" s="205"/>
      <c r="M82" s="213"/>
      <c r="N82" s="213"/>
      <c r="O82" s="213"/>
      <c r="P82" s="213"/>
      <c r="Q82" s="213"/>
      <c r="R82" s="213"/>
      <c r="S82" s="213"/>
      <c r="T82" s="213"/>
      <c r="U82" s="213"/>
      <c r="V82" s="213"/>
    </row>
    <row r="83" spans="1:22" s="245" customFormat="1" ht="14">
      <c r="B83" s="246"/>
      <c r="C83" s="247"/>
      <c r="D83" s="248"/>
      <c r="E83" s="208"/>
      <c r="F83" s="208"/>
      <c r="G83" s="208"/>
      <c r="H83" s="208"/>
      <c r="I83" s="208"/>
      <c r="J83" s="249"/>
      <c r="K83" s="204"/>
      <c r="L83" s="205"/>
      <c r="M83" s="213"/>
      <c r="N83" s="213"/>
      <c r="O83" s="213"/>
      <c r="P83" s="213"/>
      <c r="Q83" s="213"/>
      <c r="R83" s="213"/>
      <c r="S83" s="213"/>
      <c r="T83" s="213"/>
      <c r="U83" s="213"/>
      <c r="V83" s="213"/>
    </row>
    <row r="84" spans="1:22" s="245" customFormat="1" ht="14">
      <c r="B84" s="246"/>
      <c r="C84" s="247"/>
      <c r="D84" s="248"/>
      <c r="E84" s="208"/>
      <c r="F84" s="208"/>
      <c r="G84" s="208"/>
      <c r="H84" s="208"/>
      <c r="I84" s="208"/>
      <c r="J84" s="249"/>
      <c r="K84" s="204"/>
      <c r="L84" s="205"/>
      <c r="M84" s="213"/>
      <c r="N84" s="213"/>
      <c r="O84" s="213"/>
      <c r="P84" s="213"/>
      <c r="Q84" s="213"/>
      <c r="R84" s="213"/>
      <c r="S84" s="213"/>
      <c r="T84" s="213"/>
      <c r="U84" s="213"/>
      <c r="V84" s="213"/>
    </row>
    <row r="85" spans="1:22" s="245" customFormat="1" ht="14">
      <c r="B85" s="246"/>
      <c r="C85" s="247"/>
      <c r="D85" s="248"/>
      <c r="E85" s="208"/>
      <c r="F85" s="208"/>
      <c r="G85" s="208"/>
      <c r="H85" s="208"/>
      <c r="I85" s="208"/>
      <c r="J85" s="249"/>
      <c r="K85" s="204"/>
      <c r="L85" s="205"/>
      <c r="M85" s="213"/>
      <c r="N85" s="213"/>
      <c r="O85" s="213"/>
      <c r="P85" s="213"/>
      <c r="Q85" s="213"/>
      <c r="R85" s="213"/>
      <c r="S85" s="213"/>
      <c r="T85" s="213"/>
      <c r="U85" s="213"/>
      <c r="V85" s="213"/>
    </row>
    <row r="86" spans="1:22" s="245" customFormat="1" ht="14">
      <c r="B86" s="246"/>
      <c r="C86" s="247"/>
      <c r="D86" s="248"/>
      <c r="E86" s="208"/>
      <c r="F86" s="208"/>
      <c r="G86" s="208"/>
      <c r="H86" s="208"/>
      <c r="I86" s="208"/>
      <c r="J86" s="249"/>
      <c r="K86" s="204"/>
      <c r="L86" s="205"/>
      <c r="M86" s="213"/>
      <c r="N86" s="213"/>
      <c r="O86" s="213"/>
      <c r="P86" s="213"/>
      <c r="Q86" s="213"/>
      <c r="R86" s="213"/>
      <c r="S86" s="213"/>
      <c r="T86" s="213"/>
      <c r="U86" s="213"/>
      <c r="V86" s="213"/>
    </row>
    <row r="87" spans="1:22" s="263" customFormat="1" ht="30" customHeight="1" thickBot="1">
      <c r="A87" s="198"/>
      <c r="B87" s="252"/>
      <c r="C87" s="221"/>
      <c r="D87" s="222"/>
      <c r="E87" s="446" t="s">
        <v>490</v>
      </c>
      <c r="F87" s="447"/>
      <c r="G87" s="447"/>
      <c r="H87" s="448"/>
      <c r="I87" s="223"/>
      <c r="J87" s="224"/>
      <c r="K87" s="243">
        <f>SUM(K66:K80)</f>
        <v>0</v>
      </c>
      <c r="L87" s="226"/>
      <c r="M87" s="213"/>
      <c r="N87" s="213"/>
      <c r="O87" s="213"/>
      <c r="P87" s="213"/>
      <c r="Q87" s="213"/>
      <c r="R87" s="213"/>
      <c r="S87" s="213"/>
      <c r="T87" s="213"/>
      <c r="U87" s="213"/>
      <c r="V87" s="213"/>
    </row>
    <row r="88" spans="1:22" s="198" customFormat="1" ht="14.5" thickTop="1">
      <c r="C88" s="253"/>
      <c r="D88" s="254"/>
      <c r="E88" s="254"/>
      <c r="G88" s="203"/>
      <c r="H88" s="203"/>
      <c r="I88" s="203"/>
      <c r="J88" s="203"/>
      <c r="K88" s="255"/>
      <c r="L88" s="256"/>
      <c r="M88" s="213"/>
      <c r="N88" s="213"/>
      <c r="O88" s="213"/>
      <c r="P88" s="213"/>
      <c r="Q88" s="213"/>
      <c r="R88" s="213"/>
      <c r="S88" s="213"/>
      <c r="T88" s="213"/>
      <c r="U88" s="213"/>
      <c r="V88" s="213"/>
    </row>
    <row r="89" spans="1:22" s="198" customFormat="1" ht="21.9" customHeight="1">
      <c r="C89" s="449" t="s">
        <v>455</v>
      </c>
      <c r="D89" s="425"/>
      <c r="E89" s="425"/>
      <c r="F89" s="425"/>
      <c r="G89" s="425"/>
      <c r="H89" s="425"/>
      <c r="I89" s="227"/>
      <c r="J89" s="227"/>
      <c r="K89" s="228"/>
      <c r="L89" s="229" t="s">
        <v>516</v>
      </c>
      <c r="M89" s="213"/>
      <c r="N89" s="213"/>
      <c r="O89" s="213"/>
      <c r="P89" s="213"/>
      <c r="Q89" s="213"/>
      <c r="R89" s="213"/>
      <c r="S89" s="213"/>
      <c r="T89" s="213"/>
      <c r="U89" s="213"/>
      <c r="V89" s="213"/>
    </row>
    <row r="90" spans="1:22" s="245" customFormat="1" ht="21.9" customHeight="1">
      <c r="B90" s="246"/>
      <c r="C90" s="247" t="s">
        <v>24</v>
      </c>
      <c r="D90" s="248"/>
      <c r="E90" s="206" t="s">
        <v>517</v>
      </c>
      <c r="F90" s="264"/>
      <c r="G90" s="215"/>
      <c r="H90" s="249"/>
      <c r="I90" s="251"/>
      <c r="J90" s="249"/>
      <c r="K90" s="204"/>
      <c r="L90" s="205"/>
      <c r="M90" s="213"/>
      <c r="N90" s="213"/>
      <c r="O90" s="213"/>
      <c r="P90" s="213"/>
      <c r="Q90" s="213"/>
      <c r="R90" s="213"/>
      <c r="S90" s="213"/>
      <c r="T90" s="213"/>
      <c r="U90" s="213"/>
      <c r="V90" s="213"/>
    </row>
    <row r="91" spans="1:22" s="245" customFormat="1" ht="110.25" customHeight="1">
      <c r="B91" s="246"/>
      <c r="C91" s="247"/>
      <c r="D91" s="248"/>
      <c r="E91" s="436" t="s">
        <v>518</v>
      </c>
      <c r="F91" s="436"/>
      <c r="G91" s="436"/>
      <c r="H91" s="436"/>
      <c r="I91" s="207"/>
      <c r="J91" s="249"/>
      <c r="K91" s="204"/>
      <c r="L91" s="205"/>
      <c r="M91" s="213"/>
      <c r="N91" s="213"/>
      <c r="O91" s="213"/>
      <c r="P91" s="213"/>
      <c r="Q91" s="213"/>
      <c r="R91" s="213"/>
      <c r="S91" s="213"/>
      <c r="T91" s="213"/>
      <c r="U91" s="213"/>
      <c r="V91" s="213"/>
    </row>
    <row r="92" spans="1:22" s="245" customFormat="1" ht="21" customHeight="1">
      <c r="B92" s="246"/>
      <c r="C92" s="247" t="s">
        <v>21</v>
      </c>
      <c r="D92" s="248"/>
      <c r="E92" s="206" t="s">
        <v>519</v>
      </c>
      <c r="F92" s="264"/>
      <c r="G92" s="215"/>
      <c r="H92" s="249"/>
      <c r="I92" s="251"/>
      <c r="J92" s="249"/>
      <c r="K92" s="204"/>
      <c r="L92" s="205"/>
      <c r="M92" s="213"/>
      <c r="N92" s="213"/>
      <c r="O92" s="213"/>
      <c r="P92" s="213"/>
      <c r="Q92" s="213"/>
      <c r="R92" s="213"/>
      <c r="S92" s="213"/>
      <c r="T92" s="213"/>
      <c r="U92" s="213"/>
      <c r="V92" s="213"/>
    </row>
    <row r="93" spans="1:22" s="245" customFormat="1" ht="48" customHeight="1">
      <c r="B93" s="246"/>
      <c r="C93" s="247"/>
      <c r="D93" s="248"/>
      <c r="E93" s="436" t="s">
        <v>520</v>
      </c>
      <c r="F93" s="436"/>
      <c r="G93" s="436"/>
      <c r="H93" s="436"/>
      <c r="I93" s="207"/>
      <c r="J93" s="249"/>
      <c r="K93" s="204"/>
      <c r="L93" s="205"/>
      <c r="M93" s="213"/>
      <c r="N93" s="213"/>
      <c r="O93" s="213"/>
      <c r="P93" s="213"/>
      <c r="Q93" s="213"/>
      <c r="R93" s="213"/>
      <c r="S93" s="213"/>
      <c r="T93" s="213"/>
      <c r="U93" s="213"/>
      <c r="V93" s="213"/>
    </row>
    <row r="94" spans="1:22" s="245" customFormat="1" ht="21.9" customHeight="1">
      <c r="B94" s="246"/>
      <c r="C94" s="247" t="s">
        <v>20</v>
      </c>
      <c r="D94" s="248"/>
      <c r="E94" s="206" t="s">
        <v>521</v>
      </c>
      <c r="F94" s="215"/>
      <c r="G94" s="215"/>
      <c r="H94" s="249"/>
      <c r="I94" s="251"/>
      <c r="J94" s="249"/>
      <c r="K94" s="204"/>
      <c r="L94" s="205"/>
      <c r="M94" s="213"/>
      <c r="N94" s="213"/>
      <c r="O94" s="213"/>
      <c r="P94" s="213"/>
      <c r="Q94" s="213"/>
      <c r="R94" s="213"/>
      <c r="S94" s="213"/>
      <c r="T94" s="213"/>
      <c r="U94" s="213"/>
      <c r="V94" s="213"/>
    </row>
    <row r="95" spans="1:22" s="245" customFormat="1" ht="90" customHeight="1">
      <c r="B95" s="246"/>
      <c r="C95" s="247"/>
      <c r="D95" s="248"/>
      <c r="E95" s="436" t="s">
        <v>522</v>
      </c>
      <c r="F95" s="436"/>
      <c r="G95" s="436"/>
      <c r="H95" s="436"/>
      <c r="I95" s="207"/>
      <c r="J95" s="249"/>
      <c r="K95" s="204"/>
      <c r="L95" s="205"/>
      <c r="M95" s="213"/>
      <c r="N95" s="213"/>
      <c r="O95" s="213"/>
      <c r="P95" s="213"/>
      <c r="Q95" s="213"/>
      <c r="R95" s="213"/>
      <c r="S95" s="213"/>
      <c r="T95" s="213"/>
      <c r="U95" s="213"/>
      <c r="V95" s="213"/>
    </row>
    <row r="96" spans="1:22" s="198" customFormat="1" ht="21.9" customHeight="1">
      <c r="B96" s="199"/>
      <c r="C96" s="200" t="s">
        <v>18</v>
      </c>
      <c r="D96" s="201"/>
      <c r="E96" s="206" t="s">
        <v>523</v>
      </c>
      <c r="F96" s="215"/>
      <c r="G96" s="215"/>
      <c r="H96" s="203"/>
      <c r="I96" s="202"/>
      <c r="J96" s="203"/>
      <c r="K96" s="204"/>
      <c r="L96" s="205"/>
      <c r="M96" s="213"/>
      <c r="N96" s="213"/>
      <c r="O96" s="213"/>
      <c r="P96" s="213"/>
      <c r="Q96" s="213"/>
      <c r="R96" s="213"/>
      <c r="S96" s="213"/>
      <c r="T96" s="213"/>
      <c r="U96" s="213"/>
      <c r="V96" s="213"/>
    </row>
    <row r="97" spans="2:22" s="198" customFormat="1" ht="84.75" customHeight="1">
      <c r="B97" s="199"/>
      <c r="C97" s="200"/>
      <c r="D97" s="201"/>
      <c r="E97" s="436" t="s">
        <v>524</v>
      </c>
      <c r="F97" s="436"/>
      <c r="G97" s="436"/>
      <c r="H97" s="436"/>
      <c r="I97" s="207"/>
      <c r="J97" s="203"/>
      <c r="K97" s="204"/>
      <c r="L97" s="205"/>
      <c r="M97" s="213"/>
      <c r="N97" s="213"/>
      <c r="O97" s="213"/>
      <c r="P97" s="213"/>
      <c r="Q97" s="213"/>
      <c r="R97" s="213"/>
      <c r="S97" s="213"/>
      <c r="T97" s="213"/>
      <c r="U97" s="213"/>
      <c r="V97" s="213"/>
    </row>
    <row r="98" spans="2:22" s="198" customFormat="1" ht="21.9" customHeight="1">
      <c r="B98" s="199"/>
      <c r="C98" s="200" t="s">
        <v>16</v>
      </c>
      <c r="D98" s="201"/>
      <c r="E98" s="206" t="s">
        <v>525</v>
      </c>
      <c r="F98" s="215"/>
      <c r="G98" s="215"/>
      <c r="H98" s="203"/>
      <c r="I98" s="202"/>
      <c r="J98" s="203"/>
      <c r="K98" s="204"/>
      <c r="L98" s="205"/>
      <c r="M98" s="213"/>
      <c r="N98" s="213"/>
      <c r="O98" s="213"/>
      <c r="P98" s="213"/>
      <c r="Q98" s="213"/>
      <c r="R98" s="213"/>
      <c r="S98" s="213"/>
      <c r="T98" s="213"/>
      <c r="U98" s="213"/>
      <c r="V98" s="213"/>
    </row>
    <row r="99" spans="2:22" s="198" customFormat="1" ht="88.5" customHeight="1">
      <c r="B99" s="199"/>
      <c r="C99" s="200"/>
      <c r="D99" s="201"/>
      <c r="E99" s="436" t="s">
        <v>526</v>
      </c>
      <c r="F99" s="436"/>
      <c r="G99" s="436"/>
      <c r="H99" s="436"/>
      <c r="I99" s="207"/>
      <c r="J99" s="203"/>
      <c r="K99" s="204"/>
      <c r="L99" s="205"/>
      <c r="M99" s="213"/>
      <c r="N99" s="213"/>
      <c r="O99" s="213"/>
      <c r="P99" s="213"/>
      <c r="Q99" s="213"/>
      <c r="R99" s="213"/>
      <c r="S99" s="213"/>
      <c r="T99" s="213"/>
      <c r="U99" s="213"/>
      <c r="V99" s="213"/>
    </row>
    <row r="100" spans="2:22" s="198" customFormat="1" ht="34.5" customHeight="1">
      <c r="B100" s="199"/>
      <c r="C100" s="200"/>
      <c r="D100" s="201"/>
      <c r="E100" s="436" t="s">
        <v>527</v>
      </c>
      <c r="F100" s="436"/>
      <c r="G100" s="436"/>
      <c r="H100" s="436"/>
      <c r="I100" s="207"/>
      <c r="J100" s="203"/>
      <c r="K100" s="204"/>
      <c r="L100" s="205"/>
      <c r="M100" s="213"/>
      <c r="N100" s="213"/>
      <c r="O100" s="213"/>
      <c r="P100" s="213"/>
      <c r="Q100" s="213"/>
      <c r="R100" s="213"/>
      <c r="S100" s="213"/>
      <c r="T100" s="213"/>
      <c r="U100" s="213"/>
      <c r="V100" s="213"/>
    </row>
    <row r="101" spans="2:22" s="198" customFormat="1" ht="34.25" customHeight="1">
      <c r="B101" s="199"/>
      <c r="C101" s="200"/>
      <c r="D101" s="201"/>
      <c r="E101" s="208"/>
      <c r="F101" s="208"/>
      <c r="G101" s="208"/>
      <c r="H101" s="208"/>
      <c r="I101" s="207"/>
      <c r="J101" s="203"/>
      <c r="K101" s="265"/>
      <c r="L101" s="205"/>
      <c r="M101" s="213"/>
      <c r="N101" s="213"/>
      <c r="O101" s="213"/>
      <c r="P101" s="213"/>
      <c r="Q101" s="213"/>
      <c r="R101" s="213"/>
      <c r="S101" s="213"/>
      <c r="T101" s="213"/>
      <c r="U101" s="213"/>
      <c r="V101" s="213"/>
    </row>
    <row r="102" spans="2:22" s="198" customFormat="1" ht="14">
      <c r="B102" s="199"/>
      <c r="C102" s="200"/>
      <c r="D102" s="201"/>
      <c r="E102" s="208"/>
      <c r="F102" s="208"/>
      <c r="G102" s="208"/>
      <c r="H102" s="208"/>
      <c r="I102" s="207"/>
      <c r="J102" s="203"/>
      <c r="K102" s="265"/>
      <c r="L102" s="205"/>
      <c r="M102" s="213"/>
      <c r="N102" s="213"/>
      <c r="O102" s="213"/>
      <c r="P102" s="213"/>
      <c r="Q102" s="213"/>
      <c r="R102" s="213"/>
      <c r="S102" s="213"/>
      <c r="T102" s="213"/>
      <c r="U102" s="213"/>
      <c r="V102" s="213"/>
    </row>
    <row r="103" spans="2:22" s="198" customFormat="1" ht="14">
      <c r="B103" s="199"/>
      <c r="C103" s="200"/>
      <c r="D103" s="201"/>
      <c r="E103" s="208"/>
      <c r="F103" s="208"/>
      <c r="G103" s="208"/>
      <c r="H103" s="208"/>
      <c r="I103" s="207"/>
      <c r="J103" s="203"/>
      <c r="K103" s="265"/>
      <c r="L103" s="205"/>
      <c r="M103" s="213"/>
      <c r="N103" s="213"/>
      <c r="O103" s="213"/>
      <c r="P103" s="213"/>
      <c r="Q103" s="213"/>
      <c r="R103" s="213"/>
      <c r="S103" s="213"/>
      <c r="T103" s="213"/>
      <c r="U103" s="213"/>
      <c r="V103" s="213"/>
    </row>
    <row r="104" spans="2:22" s="198" customFormat="1" ht="14">
      <c r="B104" s="199"/>
      <c r="C104" s="200"/>
      <c r="D104" s="201"/>
      <c r="E104" s="208"/>
      <c r="F104" s="208"/>
      <c r="G104" s="208"/>
      <c r="H104" s="208"/>
      <c r="I104" s="207"/>
      <c r="J104" s="203"/>
      <c r="K104" s="265"/>
      <c r="L104" s="205"/>
      <c r="M104" s="213"/>
      <c r="N104" s="213"/>
      <c r="O104" s="213"/>
      <c r="P104" s="213"/>
      <c r="Q104" s="213"/>
      <c r="R104" s="213"/>
      <c r="S104" s="213"/>
      <c r="T104" s="213"/>
      <c r="U104" s="213"/>
      <c r="V104" s="213"/>
    </row>
    <row r="105" spans="2:22" s="198" customFormat="1" ht="14">
      <c r="B105" s="199"/>
      <c r="C105" s="200"/>
      <c r="D105" s="201"/>
      <c r="E105" s="208"/>
      <c r="F105" s="208"/>
      <c r="G105" s="208"/>
      <c r="H105" s="208"/>
      <c r="I105" s="207"/>
      <c r="J105" s="203"/>
      <c r="K105" s="265"/>
      <c r="L105" s="205"/>
      <c r="M105" s="213"/>
      <c r="N105" s="213"/>
      <c r="O105" s="213"/>
      <c r="P105" s="213"/>
      <c r="Q105" s="213"/>
      <c r="R105" s="213"/>
      <c r="S105" s="213"/>
      <c r="T105" s="213"/>
      <c r="U105" s="213"/>
      <c r="V105" s="213"/>
    </row>
    <row r="106" spans="2:22" s="198" customFormat="1" ht="14">
      <c r="B106" s="199"/>
      <c r="C106" s="200"/>
      <c r="D106" s="201"/>
      <c r="E106" s="208"/>
      <c r="F106" s="208"/>
      <c r="G106" s="208"/>
      <c r="H106" s="208"/>
      <c r="I106" s="207"/>
      <c r="J106" s="203"/>
      <c r="K106" s="265"/>
      <c r="L106" s="205"/>
      <c r="M106" s="213"/>
      <c r="N106" s="213"/>
      <c r="O106" s="213"/>
      <c r="P106" s="213"/>
      <c r="Q106" s="213"/>
      <c r="R106" s="213"/>
      <c r="S106" s="213"/>
      <c r="T106" s="213"/>
      <c r="U106" s="213"/>
      <c r="V106" s="213"/>
    </row>
    <row r="107" spans="2:22" s="198" customFormat="1" ht="14">
      <c r="B107" s="199"/>
      <c r="C107" s="200"/>
      <c r="D107" s="201"/>
      <c r="E107" s="208"/>
      <c r="F107" s="208"/>
      <c r="G107" s="208"/>
      <c r="H107" s="208"/>
      <c r="I107" s="207"/>
      <c r="J107" s="203"/>
      <c r="K107" s="265"/>
      <c r="L107" s="205"/>
      <c r="M107" s="213"/>
      <c r="N107" s="213"/>
      <c r="O107" s="213"/>
      <c r="P107" s="213"/>
      <c r="Q107" s="213"/>
      <c r="R107" s="213"/>
      <c r="S107" s="213"/>
      <c r="T107" s="213"/>
      <c r="U107" s="213"/>
      <c r="V107" s="213"/>
    </row>
    <row r="108" spans="2:22" s="198" customFormat="1" ht="14">
      <c r="B108" s="199"/>
      <c r="C108" s="200"/>
      <c r="D108" s="201"/>
      <c r="E108" s="208"/>
      <c r="F108" s="208"/>
      <c r="G108" s="208"/>
      <c r="H108" s="208"/>
      <c r="I108" s="207"/>
      <c r="J108" s="203"/>
      <c r="K108" s="265"/>
      <c r="L108" s="205"/>
      <c r="M108" s="213"/>
      <c r="N108" s="213"/>
      <c r="O108" s="213"/>
      <c r="P108" s="213"/>
      <c r="Q108" s="213"/>
      <c r="R108" s="213"/>
      <c r="S108" s="213"/>
      <c r="T108" s="213"/>
      <c r="U108" s="213"/>
      <c r="V108" s="213"/>
    </row>
    <row r="109" spans="2:22" s="198" customFormat="1" ht="14">
      <c r="B109" s="199"/>
      <c r="C109" s="200"/>
      <c r="D109" s="201"/>
      <c r="E109" s="208"/>
      <c r="F109" s="208"/>
      <c r="G109" s="208"/>
      <c r="H109" s="208"/>
      <c r="I109" s="207"/>
      <c r="J109" s="203"/>
      <c r="K109" s="265"/>
      <c r="L109" s="205"/>
      <c r="M109" s="213"/>
      <c r="N109" s="213"/>
      <c r="O109" s="213"/>
      <c r="P109" s="213"/>
      <c r="Q109" s="213"/>
      <c r="R109" s="213"/>
      <c r="S109" s="213"/>
      <c r="T109" s="213"/>
      <c r="U109" s="213"/>
      <c r="V109" s="213"/>
    </row>
    <row r="110" spans="2:22" s="198" customFormat="1" ht="14">
      <c r="B110" s="199"/>
      <c r="C110" s="200"/>
      <c r="D110" s="201"/>
      <c r="E110" s="208"/>
      <c r="F110" s="208"/>
      <c r="G110" s="208"/>
      <c r="H110" s="208"/>
      <c r="I110" s="207"/>
      <c r="J110" s="203"/>
      <c r="K110" s="265"/>
      <c r="L110" s="205"/>
      <c r="M110" s="213"/>
      <c r="N110" s="213"/>
      <c r="O110" s="213"/>
      <c r="P110" s="213"/>
      <c r="Q110" s="213"/>
      <c r="R110" s="213"/>
      <c r="S110" s="213"/>
      <c r="T110" s="213"/>
      <c r="U110" s="213"/>
      <c r="V110" s="213"/>
    </row>
    <row r="111" spans="2:22" s="198" customFormat="1" ht="14">
      <c r="B111" s="199"/>
      <c r="C111" s="200"/>
      <c r="D111" s="201"/>
      <c r="E111" s="208"/>
      <c r="F111" s="208"/>
      <c r="G111" s="208"/>
      <c r="H111" s="208"/>
      <c r="I111" s="207"/>
      <c r="J111" s="203"/>
      <c r="K111" s="265"/>
      <c r="L111" s="205"/>
      <c r="M111" s="213"/>
      <c r="N111" s="213"/>
      <c r="O111" s="213"/>
      <c r="P111" s="213"/>
      <c r="Q111" s="213"/>
      <c r="R111" s="213"/>
      <c r="S111" s="213"/>
      <c r="T111" s="213"/>
      <c r="U111" s="213"/>
      <c r="V111" s="213"/>
    </row>
    <row r="112" spans="2:22" s="198" customFormat="1" ht="14">
      <c r="B112" s="199"/>
      <c r="C112" s="200"/>
      <c r="D112" s="201"/>
      <c r="E112" s="208"/>
      <c r="F112" s="208"/>
      <c r="G112" s="208"/>
      <c r="H112" s="208"/>
      <c r="I112" s="207"/>
      <c r="J112" s="203"/>
      <c r="K112" s="265"/>
      <c r="L112" s="205"/>
      <c r="M112" s="213"/>
      <c r="N112" s="213"/>
      <c r="O112" s="213"/>
      <c r="P112" s="213"/>
      <c r="Q112" s="213"/>
      <c r="R112" s="213"/>
      <c r="S112" s="213"/>
      <c r="T112" s="213"/>
      <c r="U112" s="213"/>
      <c r="V112" s="213"/>
    </row>
    <row r="113" spans="2:22" s="198" customFormat="1" ht="18.75" customHeight="1">
      <c r="B113" s="199"/>
      <c r="C113" s="200"/>
      <c r="D113" s="201"/>
      <c r="E113" s="208"/>
      <c r="F113" s="208"/>
      <c r="G113" s="208"/>
      <c r="H113" s="208"/>
      <c r="I113" s="207"/>
      <c r="J113" s="203"/>
      <c r="K113" s="265"/>
      <c r="L113" s="205"/>
      <c r="M113" s="213"/>
      <c r="N113" s="213"/>
      <c r="O113" s="213"/>
      <c r="P113" s="213"/>
      <c r="Q113" s="213"/>
      <c r="R113" s="213"/>
      <c r="S113" s="213"/>
      <c r="T113" s="213"/>
      <c r="U113" s="213"/>
      <c r="V113" s="213"/>
    </row>
    <row r="114" spans="2:22" s="198" customFormat="1" ht="30" customHeight="1" thickBot="1">
      <c r="B114" s="230"/>
      <c r="C114" s="221"/>
      <c r="D114" s="222"/>
      <c r="E114" s="446" t="s">
        <v>490</v>
      </c>
      <c r="F114" s="447"/>
      <c r="G114" s="447"/>
      <c r="H114" s="448"/>
      <c r="I114" s="223"/>
      <c r="J114" s="224"/>
      <c r="K114" s="243">
        <f>SUM(K91:K107)</f>
        <v>0</v>
      </c>
      <c r="L114" s="226"/>
      <c r="M114" s="213"/>
      <c r="N114" s="213"/>
      <c r="O114" s="213"/>
      <c r="P114" s="213"/>
      <c r="Q114" s="213"/>
      <c r="R114" s="213"/>
      <c r="S114" s="213"/>
      <c r="T114" s="213"/>
      <c r="U114" s="213"/>
      <c r="V114" s="213"/>
    </row>
    <row r="115" spans="2:22" s="198" customFormat="1" ht="14.5" thickTop="1">
      <c r="C115" s="253"/>
      <c r="D115" s="254"/>
      <c r="E115" s="254"/>
      <c r="G115" s="203"/>
      <c r="H115" s="203"/>
      <c r="I115" s="203"/>
      <c r="J115" s="203"/>
      <c r="K115" s="255"/>
      <c r="L115" s="256"/>
      <c r="M115" s="213"/>
      <c r="N115" s="213"/>
      <c r="O115" s="213"/>
      <c r="P115" s="213"/>
      <c r="Q115" s="213"/>
      <c r="R115" s="213"/>
      <c r="S115" s="213"/>
      <c r="T115" s="213"/>
      <c r="U115" s="213"/>
      <c r="V115" s="213"/>
    </row>
    <row r="116" spans="2:22" s="198" customFormat="1" ht="21.9" customHeight="1">
      <c r="C116" s="449" t="s">
        <v>455</v>
      </c>
      <c r="D116" s="425"/>
      <c r="E116" s="425"/>
      <c r="F116" s="425"/>
      <c r="G116" s="425"/>
      <c r="H116" s="425"/>
      <c r="I116" s="227"/>
      <c r="J116" s="227"/>
      <c r="K116" s="228"/>
      <c r="L116" s="229" t="s">
        <v>528</v>
      </c>
      <c r="M116" s="213"/>
      <c r="N116" s="213"/>
      <c r="O116" s="213"/>
      <c r="P116" s="213"/>
      <c r="Q116" s="213"/>
      <c r="R116" s="213"/>
      <c r="S116" s="213"/>
      <c r="T116" s="213"/>
      <c r="U116" s="213"/>
      <c r="V116" s="213"/>
    </row>
    <row r="117" spans="2:22" s="198" customFormat="1" ht="18.75" customHeight="1">
      <c r="B117" s="199"/>
      <c r="C117" s="200" t="s">
        <v>24</v>
      </c>
      <c r="D117" s="201"/>
      <c r="E117" s="206" t="s">
        <v>529</v>
      </c>
      <c r="F117" s="215"/>
      <c r="H117" s="203"/>
      <c r="I117" s="202"/>
      <c r="J117" s="203"/>
      <c r="K117" s="204"/>
      <c r="L117" s="205"/>
      <c r="M117" s="213"/>
      <c r="N117" s="213"/>
      <c r="O117" s="213"/>
      <c r="P117" s="213"/>
      <c r="Q117" s="213"/>
      <c r="R117" s="213"/>
      <c r="S117" s="213"/>
      <c r="T117" s="213"/>
      <c r="U117" s="213"/>
      <c r="V117" s="213"/>
    </row>
    <row r="118" spans="2:22" s="198" customFormat="1" ht="109.5" customHeight="1">
      <c r="B118" s="199"/>
      <c r="C118" s="200"/>
      <c r="D118" s="201"/>
      <c r="E118" s="436" t="s">
        <v>530</v>
      </c>
      <c r="F118" s="436"/>
      <c r="G118" s="436"/>
      <c r="H118" s="436"/>
      <c r="I118" s="207"/>
      <c r="J118" s="203"/>
      <c r="K118" s="204"/>
      <c r="L118" s="205"/>
      <c r="M118" s="213"/>
      <c r="N118" s="213"/>
      <c r="O118" s="213"/>
      <c r="P118" s="213"/>
      <c r="Q118" s="213"/>
      <c r="R118" s="213"/>
      <c r="S118" s="213"/>
      <c r="T118" s="213"/>
      <c r="U118" s="213"/>
      <c r="V118" s="213"/>
    </row>
    <row r="119" spans="2:22" s="198" customFormat="1" ht="31.5" customHeight="1">
      <c r="B119" s="199"/>
      <c r="C119" s="200"/>
      <c r="D119" s="201"/>
      <c r="E119" s="436" t="s">
        <v>531</v>
      </c>
      <c r="F119" s="436"/>
      <c r="G119" s="436"/>
      <c r="H119" s="436"/>
      <c r="I119" s="207"/>
      <c r="J119" s="203"/>
      <c r="K119" s="204"/>
      <c r="L119" s="205"/>
      <c r="M119" s="213"/>
      <c r="N119" s="213"/>
      <c r="O119" s="213"/>
      <c r="P119" s="213"/>
      <c r="Q119" s="213"/>
      <c r="R119" s="213"/>
      <c r="S119" s="213"/>
      <c r="T119" s="213"/>
      <c r="U119" s="213"/>
      <c r="V119" s="213"/>
    </row>
    <row r="120" spans="2:22" s="198" customFormat="1" ht="18.75" customHeight="1">
      <c r="B120" s="199"/>
      <c r="C120" s="200" t="s">
        <v>21</v>
      </c>
      <c r="D120" s="201"/>
      <c r="E120" s="206" t="s">
        <v>532</v>
      </c>
      <c r="F120" s="215"/>
      <c r="H120" s="203"/>
      <c r="I120" s="202"/>
      <c r="J120" s="203"/>
      <c r="K120" s="204"/>
      <c r="L120" s="205"/>
      <c r="M120" s="213"/>
      <c r="N120" s="213"/>
      <c r="O120" s="213"/>
      <c r="P120" s="213"/>
      <c r="Q120" s="213"/>
      <c r="R120" s="213"/>
      <c r="S120" s="213"/>
      <c r="T120" s="213"/>
      <c r="U120" s="213"/>
      <c r="V120" s="213"/>
    </row>
    <row r="121" spans="2:22" s="198" customFormat="1" ht="51.75" customHeight="1">
      <c r="B121" s="199"/>
      <c r="C121" s="200"/>
      <c r="D121" s="201"/>
      <c r="E121" s="436" t="s">
        <v>533</v>
      </c>
      <c r="F121" s="436"/>
      <c r="G121" s="436"/>
      <c r="H121" s="436"/>
      <c r="I121" s="207"/>
      <c r="J121" s="203"/>
      <c r="K121" s="204"/>
      <c r="L121" s="205"/>
      <c r="M121" s="213"/>
      <c r="N121" s="213"/>
      <c r="O121" s="213"/>
      <c r="P121" s="213"/>
      <c r="Q121" s="213"/>
      <c r="R121" s="213"/>
      <c r="S121" s="213"/>
      <c r="T121" s="213"/>
      <c r="U121" s="213"/>
      <c r="V121" s="213"/>
    </row>
    <row r="122" spans="2:22" s="198" customFormat="1" ht="21.9" customHeight="1">
      <c r="B122" s="199"/>
      <c r="C122" s="200" t="s">
        <v>20</v>
      </c>
      <c r="D122" s="201"/>
      <c r="E122" s="206" t="s">
        <v>534</v>
      </c>
      <c r="F122" s="215"/>
      <c r="H122" s="203"/>
      <c r="I122" s="202"/>
      <c r="J122" s="203"/>
      <c r="K122" s="204"/>
      <c r="L122" s="205"/>
      <c r="M122" s="213"/>
      <c r="N122" s="213"/>
      <c r="O122" s="213"/>
      <c r="P122" s="213"/>
      <c r="Q122" s="213"/>
      <c r="R122" s="213"/>
      <c r="S122" s="213"/>
      <c r="T122" s="213"/>
      <c r="U122" s="213"/>
      <c r="V122" s="213"/>
    </row>
    <row r="123" spans="2:22" s="198" customFormat="1" ht="99" customHeight="1">
      <c r="B123" s="199"/>
      <c r="C123" s="200"/>
      <c r="D123" s="201"/>
      <c r="E123" s="436" t="s">
        <v>535</v>
      </c>
      <c r="F123" s="436"/>
      <c r="G123" s="436"/>
      <c r="H123" s="436"/>
      <c r="I123" s="207"/>
      <c r="J123" s="203"/>
      <c r="K123" s="204"/>
      <c r="L123" s="205"/>
      <c r="M123" s="213"/>
      <c r="N123" s="213"/>
      <c r="O123" s="213"/>
      <c r="P123" s="213"/>
      <c r="Q123" s="213"/>
      <c r="R123" s="213"/>
      <c r="S123" s="213"/>
      <c r="T123" s="213"/>
      <c r="U123" s="213"/>
      <c r="V123" s="213"/>
    </row>
    <row r="124" spans="2:22" s="198" customFormat="1" ht="21.9" customHeight="1">
      <c r="B124" s="199"/>
      <c r="C124" s="200" t="s">
        <v>18</v>
      </c>
      <c r="D124" s="201"/>
      <c r="E124" s="206" t="s">
        <v>536</v>
      </c>
      <c r="F124" s="215"/>
      <c r="H124" s="203"/>
      <c r="I124" s="202"/>
      <c r="J124" s="203"/>
      <c r="K124" s="204"/>
      <c r="L124" s="205"/>
      <c r="M124" s="213"/>
      <c r="N124" s="213"/>
      <c r="O124" s="213"/>
      <c r="P124" s="213"/>
      <c r="Q124" s="213"/>
      <c r="R124" s="213"/>
      <c r="S124" s="213"/>
      <c r="T124" s="213"/>
      <c r="U124" s="213"/>
      <c r="V124" s="213"/>
    </row>
    <row r="125" spans="2:22" s="198" customFormat="1" ht="64.5" customHeight="1">
      <c r="B125" s="199"/>
      <c r="C125" s="200"/>
      <c r="D125" s="201"/>
      <c r="E125" s="436" t="s">
        <v>537</v>
      </c>
      <c r="F125" s="436"/>
      <c r="G125" s="436"/>
      <c r="H125" s="436"/>
      <c r="I125" s="207"/>
      <c r="J125" s="203"/>
      <c r="K125" s="204"/>
      <c r="L125" s="205"/>
      <c r="M125" s="213"/>
      <c r="N125" s="213"/>
      <c r="O125" s="213"/>
      <c r="P125" s="213"/>
      <c r="Q125" s="213"/>
      <c r="R125" s="213"/>
      <c r="S125" s="213"/>
      <c r="T125" s="213"/>
      <c r="U125" s="213"/>
      <c r="V125" s="213"/>
    </row>
    <row r="126" spans="2:22" s="198" customFormat="1" ht="18" customHeight="1">
      <c r="B126" s="199"/>
      <c r="C126" s="200"/>
      <c r="D126" s="201"/>
      <c r="E126" s="206"/>
      <c r="F126" s="215"/>
      <c r="H126" s="203"/>
      <c r="I126" s="202"/>
      <c r="J126" s="203"/>
      <c r="K126" s="204"/>
      <c r="L126" s="205"/>
      <c r="M126" s="213"/>
      <c r="N126" s="213"/>
      <c r="O126" s="213"/>
      <c r="P126" s="213"/>
      <c r="Q126" s="213"/>
      <c r="R126" s="213"/>
      <c r="S126" s="213"/>
      <c r="T126" s="213"/>
      <c r="U126" s="213"/>
      <c r="V126" s="213"/>
    </row>
    <row r="127" spans="2:22" s="198" customFormat="1" ht="14">
      <c r="B127" s="199"/>
      <c r="C127" s="200"/>
      <c r="D127" s="201"/>
      <c r="E127" s="213"/>
      <c r="F127" s="208"/>
      <c r="G127" s="208"/>
      <c r="H127" s="208"/>
      <c r="I127" s="208"/>
      <c r="J127" s="203"/>
      <c r="K127" s="204"/>
      <c r="L127" s="205"/>
      <c r="M127" s="213"/>
      <c r="N127" s="213"/>
      <c r="O127" s="213"/>
      <c r="P127" s="213"/>
      <c r="Q127" s="213"/>
      <c r="R127" s="213"/>
      <c r="S127" s="213"/>
      <c r="T127" s="213"/>
      <c r="U127" s="213"/>
      <c r="V127" s="213"/>
    </row>
    <row r="128" spans="2:22" s="198" customFormat="1" ht="14">
      <c r="B128" s="199"/>
      <c r="C128" s="200"/>
      <c r="D128" s="201"/>
      <c r="E128" s="213"/>
      <c r="F128" s="208"/>
      <c r="G128" s="208"/>
      <c r="H128" s="208"/>
      <c r="I128" s="208"/>
      <c r="J128" s="203"/>
      <c r="K128" s="204"/>
      <c r="L128" s="205"/>
      <c r="M128" s="213"/>
      <c r="N128" s="213"/>
      <c r="O128" s="213"/>
      <c r="P128" s="213"/>
      <c r="Q128" s="213"/>
      <c r="R128" s="213"/>
      <c r="S128" s="213"/>
      <c r="T128" s="213"/>
      <c r="U128" s="213"/>
      <c r="V128" s="213"/>
    </row>
    <row r="129" spans="2:22" s="198" customFormat="1" ht="14">
      <c r="B129" s="199"/>
      <c r="C129" s="200"/>
      <c r="D129" s="201"/>
      <c r="E129" s="213"/>
      <c r="F129" s="208"/>
      <c r="G129" s="208"/>
      <c r="H129" s="208"/>
      <c r="I129" s="208"/>
      <c r="J129" s="203"/>
      <c r="K129" s="204"/>
      <c r="L129" s="205"/>
      <c r="M129" s="213"/>
      <c r="N129" s="213"/>
      <c r="O129" s="213"/>
      <c r="P129" s="213"/>
      <c r="Q129" s="213"/>
      <c r="R129" s="213"/>
      <c r="S129" s="213"/>
      <c r="T129" s="213"/>
      <c r="U129" s="213"/>
      <c r="V129" s="213"/>
    </row>
    <row r="130" spans="2:22" s="198" customFormat="1" ht="30" customHeight="1" thickBot="1">
      <c r="B130" s="252"/>
      <c r="C130" s="221"/>
      <c r="D130" s="222"/>
      <c r="E130" s="446" t="s">
        <v>490</v>
      </c>
      <c r="F130" s="447"/>
      <c r="G130" s="447"/>
      <c r="H130" s="448"/>
      <c r="I130" s="223"/>
      <c r="J130" s="224"/>
      <c r="K130" s="243">
        <f>SUM(K118:K126)</f>
        <v>0</v>
      </c>
      <c r="L130" s="226"/>
      <c r="M130" s="213"/>
      <c r="N130" s="213"/>
      <c r="O130" s="213"/>
      <c r="P130" s="213"/>
      <c r="Q130" s="213"/>
      <c r="R130" s="213"/>
      <c r="S130" s="213"/>
      <c r="T130" s="213"/>
      <c r="U130" s="213"/>
      <c r="V130" s="213"/>
    </row>
    <row r="131" spans="2:22" s="198" customFormat="1" ht="14.5" thickTop="1">
      <c r="C131" s="253"/>
      <c r="D131" s="254"/>
      <c r="E131" s="254"/>
      <c r="G131" s="203"/>
      <c r="H131" s="203"/>
      <c r="I131" s="203"/>
      <c r="J131" s="203"/>
      <c r="K131" s="255"/>
      <c r="L131" s="256"/>
      <c r="M131" s="213"/>
      <c r="N131" s="213"/>
      <c r="O131" s="213"/>
      <c r="P131" s="213"/>
      <c r="Q131" s="213"/>
      <c r="R131" s="213"/>
      <c r="S131" s="213"/>
      <c r="T131" s="213"/>
      <c r="U131" s="213"/>
      <c r="V131" s="213"/>
    </row>
    <row r="132" spans="2:22" s="198" customFormat="1" ht="21.9" customHeight="1">
      <c r="C132" s="449" t="s">
        <v>455</v>
      </c>
      <c r="D132" s="425"/>
      <c r="E132" s="425"/>
      <c r="F132" s="425"/>
      <c r="G132" s="425"/>
      <c r="H132" s="425"/>
      <c r="I132" s="227"/>
      <c r="J132" s="227"/>
      <c r="K132" s="228"/>
      <c r="L132" s="229" t="s">
        <v>538</v>
      </c>
      <c r="M132" s="213"/>
      <c r="N132" s="213"/>
      <c r="O132" s="213"/>
      <c r="P132" s="213"/>
      <c r="Q132" s="213"/>
      <c r="R132" s="213"/>
      <c r="S132" s="213"/>
      <c r="T132" s="213"/>
      <c r="U132" s="213"/>
      <c r="V132" s="213"/>
    </row>
    <row r="133" spans="2:22" s="198" customFormat="1" ht="71.25" customHeight="1">
      <c r="B133" s="199"/>
      <c r="C133" s="200"/>
      <c r="D133" s="201"/>
      <c r="E133" s="213" t="s">
        <v>539</v>
      </c>
      <c r="F133" s="461" t="s">
        <v>540</v>
      </c>
      <c r="G133" s="461"/>
      <c r="H133" s="462"/>
      <c r="I133" s="207"/>
      <c r="J133" s="203"/>
      <c r="K133" s="204"/>
      <c r="L133" s="205"/>
      <c r="M133" s="213"/>
      <c r="N133" s="213"/>
      <c r="O133" s="213"/>
      <c r="P133" s="213"/>
      <c r="Q133" s="213"/>
      <c r="R133" s="213"/>
      <c r="S133" s="213"/>
      <c r="T133" s="213"/>
      <c r="U133" s="213"/>
      <c r="V133" s="213"/>
    </row>
    <row r="134" spans="2:22" s="198" customFormat="1" ht="134.25" customHeight="1">
      <c r="B134" s="199"/>
      <c r="C134" s="200"/>
      <c r="D134" s="201"/>
      <c r="E134" s="215" t="s">
        <v>541</v>
      </c>
      <c r="F134" s="436" t="s">
        <v>542</v>
      </c>
      <c r="G134" s="436"/>
      <c r="H134" s="423"/>
      <c r="I134" s="207"/>
      <c r="J134" s="203"/>
      <c r="K134" s="204"/>
      <c r="L134" s="205"/>
      <c r="M134" s="213"/>
      <c r="N134" s="213"/>
      <c r="O134" s="213"/>
      <c r="P134" s="213"/>
      <c r="Q134" s="213"/>
      <c r="R134" s="213"/>
      <c r="S134" s="213"/>
      <c r="T134" s="213"/>
      <c r="U134" s="213"/>
      <c r="V134" s="213"/>
    </row>
    <row r="135" spans="2:22" s="198" customFormat="1" ht="31.5" customHeight="1">
      <c r="B135" s="199"/>
      <c r="C135" s="200"/>
      <c r="D135" s="201"/>
      <c r="E135" s="215" t="s">
        <v>543</v>
      </c>
      <c r="F135" s="436" t="s">
        <v>544</v>
      </c>
      <c r="G135" s="436"/>
      <c r="H135" s="423"/>
      <c r="I135" s="207"/>
      <c r="J135" s="203"/>
      <c r="K135" s="204"/>
      <c r="L135" s="205"/>
      <c r="M135" s="213"/>
      <c r="N135" s="213"/>
      <c r="O135" s="213"/>
      <c r="P135" s="213"/>
      <c r="Q135" s="213"/>
      <c r="R135" s="213"/>
      <c r="S135" s="213"/>
      <c r="T135" s="213"/>
      <c r="U135" s="213"/>
      <c r="V135" s="213"/>
    </row>
    <row r="136" spans="2:22" s="198" customFormat="1" ht="16.5" customHeight="1">
      <c r="B136" s="199"/>
      <c r="C136" s="200" t="s">
        <v>24</v>
      </c>
      <c r="D136" s="201"/>
      <c r="E136" s="206" t="s">
        <v>545</v>
      </c>
      <c r="F136" s="215"/>
      <c r="H136" s="203"/>
      <c r="I136" s="202"/>
      <c r="J136" s="203"/>
      <c r="K136" s="204"/>
      <c r="L136" s="205"/>
      <c r="M136" s="213"/>
      <c r="N136" s="213"/>
      <c r="O136" s="213"/>
      <c r="P136" s="213"/>
      <c r="Q136" s="213"/>
      <c r="R136" s="213"/>
      <c r="S136" s="213"/>
      <c r="T136" s="213"/>
      <c r="U136" s="213"/>
      <c r="V136" s="213"/>
    </row>
    <row r="137" spans="2:22" s="266" customFormat="1" ht="141" customHeight="1">
      <c r="B137" s="267"/>
      <c r="C137" s="268"/>
      <c r="D137" s="269"/>
      <c r="E137" s="437" t="s">
        <v>546</v>
      </c>
      <c r="F137" s="436"/>
      <c r="G137" s="436"/>
      <c r="H137" s="423"/>
      <c r="I137" s="207"/>
      <c r="J137" s="270"/>
      <c r="K137" s="271"/>
      <c r="L137" s="272"/>
      <c r="N137" s="273"/>
    </row>
    <row r="138" spans="2:22" s="266" customFormat="1" ht="47.25" customHeight="1">
      <c r="B138" s="267"/>
      <c r="C138" s="268"/>
      <c r="D138" s="269"/>
      <c r="E138" s="437" t="s">
        <v>547</v>
      </c>
      <c r="F138" s="436"/>
      <c r="G138" s="436"/>
      <c r="H138" s="423"/>
      <c r="I138" s="207"/>
      <c r="J138" s="270"/>
      <c r="K138" s="271"/>
      <c r="L138" s="274"/>
      <c r="N138" s="275"/>
    </row>
    <row r="139" spans="2:22" s="266" customFormat="1" ht="133.5" customHeight="1">
      <c r="B139" s="267"/>
      <c r="C139" s="268"/>
      <c r="D139" s="269"/>
      <c r="E139" s="276" t="s">
        <v>548</v>
      </c>
      <c r="F139" s="466" t="s">
        <v>549</v>
      </c>
      <c r="G139" s="466"/>
      <c r="H139" s="467"/>
      <c r="I139" s="277"/>
      <c r="J139" s="270"/>
      <c r="K139" s="271">
        <v>0</v>
      </c>
      <c r="L139" s="274"/>
      <c r="N139" s="275"/>
    </row>
    <row r="140" spans="2:22" s="266" customFormat="1" ht="55.5" customHeight="1">
      <c r="B140" s="267"/>
      <c r="C140" s="268"/>
      <c r="D140" s="269"/>
      <c r="E140" s="276" t="s">
        <v>539</v>
      </c>
      <c r="F140" s="466" t="s">
        <v>550</v>
      </c>
      <c r="G140" s="466"/>
      <c r="H140" s="467"/>
      <c r="I140" s="277"/>
      <c r="J140" s="270"/>
      <c r="K140" s="271">
        <v>0</v>
      </c>
      <c r="L140" s="274"/>
      <c r="N140" s="275"/>
    </row>
    <row r="141" spans="2:22" s="266" customFormat="1" ht="14">
      <c r="B141" s="267"/>
      <c r="C141" s="268"/>
      <c r="D141" s="269"/>
      <c r="E141" s="276"/>
      <c r="F141" s="466"/>
      <c r="G141" s="466"/>
      <c r="H141" s="467"/>
      <c r="I141" s="277"/>
      <c r="J141" s="270"/>
      <c r="K141" s="271"/>
      <c r="L141" s="274"/>
      <c r="N141" s="275"/>
    </row>
    <row r="142" spans="2:22" s="266" customFormat="1" ht="14">
      <c r="B142" s="267"/>
      <c r="C142" s="268"/>
      <c r="D142" s="269"/>
      <c r="E142" s="276"/>
      <c r="F142" s="278"/>
      <c r="G142" s="278"/>
      <c r="H142" s="279"/>
      <c r="I142" s="270"/>
      <c r="J142" s="270"/>
      <c r="K142" s="280"/>
      <c r="L142" s="274"/>
      <c r="N142" s="275"/>
    </row>
    <row r="143" spans="2:22" s="266" customFormat="1" ht="14">
      <c r="B143" s="267"/>
      <c r="C143" s="268"/>
      <c r="D143" s="269"/>
      <c r="E143" s="276"/>
      <c r="F143" s="278"/>
      <c r="G143" s="278"/>
      <c r="H143" s="279"/>
      <c r="I143" s="270"/>
      <c r="J143" s="270"/>
      <c r="K143" s="280"/>
      <c r="L143" s="274"/>
      <c r="N143" s="275"/>
    </row>
    <row r="144" spans="2:22" s="266" customFormat="1" ht="14">
      <c r="B144" s="267"/>
      <c r="C144" s="268"/>
      <c r="D144" s="269"/>
      <c r="E144" s="276"/>
      <c r="F144" s="278"/>
      <c r="G144" s="278"/>
      <c r="H144" s="279"/>
      <c r="I144" s="270"/>
      <c r="J144" s="270"/>
      <c r="K144" s="280"/>
      <c r="L144" s="274"/>
      <c r="N144" s="275"/>
    </row>
    <row r="145" spans="2:22" s="266" customFormat="1" ht="14">
      <c r="B145" s="267"/>
      <c r="C145" s="268"/>
      <c r="D145" s="269"/>
      <c r="E145" s="276"/>
      <c r="F145" s="278"/>
      <c r="G145" s="278"/>
      <c r="H145" s="279"/>
      <c r="I145" s="270"/>
      <c r="J145" s="270"/>
      <c r="K145" s="280"/>
      <c r="L145" s="274"/>
      <c r="N145" s="275"/>
    </row>
    <row r="146" spans="2:22" s="266" customFormat="1" ht="14">
      <c r="B146" s="267"/>
      <c r="C146" s="268"/>
      <c r="D146" s="269"/>
      <c r="E146" s="276"/>
      <c r="F146" s="278"/>
      <c r="G146" s="278"/>
      <c r="H146" s="279"/>
      <c r="I146" s="270"/>
      <c r="J146" s="270"/>
      <c r="K146" s="280"/>
      <c r="L146" s="274"/>
      <c r="N146" s="275"/>
    </row>
    <row r="147" spans="2:22" s="266" customFormat="1" ht="14">
      <c r="B147" s="267"/>
      <c r="C147" s="268"/>
      <c r="D147" s="269"/>
      <c r="E147" s="276"/>
      <c r="F147" s="278"/>
      <c r="G147" s="278"/>
      <c r="H147" s="279"/>
      <c r="I147" s="270"/>
      <c r="J147" s="270"/>
      <c r="K147" s="280"/>
      <c r="L147" s="274"/>
      <c r="N147" s="275"/>
    </row>
    <row r="148" spans="2:22" s="266" customFormat="1" ht="14">
      <c r="B148" s="267"/>
      <c r="C148" s="268"/>
      <c r="D148" s="269"/>
      <c r="E148" s="276"/>
      <c r="F148" s="278"/>
      <c r="G148" s="278"/>
      <c r="H148" s="279"/>
      <c r="I148" s="270"/>
      <c r="J148" s="270"/>
      <c r="K148" s="280"/>
      <c r="L148" s="274"/>
      <c r="N148" s="275"/>
    </row>
    <row r="149" spans="2:22" s="266" customFormat="1" ht="14">
      <c r="B149" s="267"/>
      <c r="C149" s="268"/>
      <c r="D149" s="269"/>
      <c r="E149" s="276"/>
      <c r="F149" s="278"/>
      <c r="G149" s="278"/>
      <c r="H149" s="279"/>
      <c r="I149" s="270"/>
      <c r="J149" s="270"/>
      <c r="K149" s="280"/>
      <c r="L149" s="274"/>
      <c r="N149" s="275"/>
    </row>
    <row r="150" spans="2:22" s="198" customFormat="1" ht="27" customHeight="1" thickBot="1">
      <c r="B150" s="230"/>
      <c r="C150" s="221"/>
      <c r="D150" s="222"/>
      <c r="E150" s="446" t="s">
        <v>490</v>
      </c>
      <c r="F150" s="468"/>
      <c r="G150" s="468"/>
      <c r="H150" s="469"/>
      <c r="I150" s="223"/>
      <c r="J150" s="224"/>
      <c r="K150" s="243">
        <f>SUM(K133:K143)</f>
        <v>0</v>
      </c>
      <c r="L150" s="226"/>
      <c r="M150" s="213"/>
      <c r="N150" s="213"/>
      <c r="O150" s="213"/>
      <c r="P150" s="213"/>
      <c r="Q150" s="213"/>
      <c r="R150" s="213"/>
      <c r="S150" s="213"/>
      <c r="T150" s="213"/>
      <c r="U150" s="213"/>
      <c r="V150" s="213"/>
    </row>
    <row r="151" spans="2:22" s="198" customFormat="1" ht="14.25" customHeight="1" thickTop="1">
      <c r="C151" s="253"/>
      <c r="D151" s="254"/>
      <c r="E151" s="259"/>
      <c r="F151" s="260"/>
      <c r="G151" s="260"/>
      <c r="H151" s="260"/>
      <c r="I151" s="258"/>
      <c r="J151" s="203"/>
      <c r="K151" s="255"/>
      <c r="L151" s="256"/>
      <c r="M151" s="213"/>
      <c r="N151" s="213"/>
      <c r="O151" s="213"/>
      <c r="P151" s="213"/>
      <c r="Q151" s="213"/>
      <c r="R151" s="213"/>
      <c r="S151" s="213"/>
      <c r="T151" s="213"/>
      <c r="U151" s="213"/>
      <c r="V151" s="213"/>
    </row>
    <row r="152" spans="2:22" s="198" customFormat="1" ht="22.5" customHeight="1">
      <c r="C152" s="463" t="s">
        <v>455</v>
      </c>
      <c r="D152" s="463"/>
      <c r="E152" s="463"/>
      <c r="F152" s="463"/>
      <c r="G152" s="463"/>
      <c r="H152" s="463"/>
      <c r="I152" s="281"/>
      <c r="J152" s="281"/>
      <c r="K152" s="228"/>
      <c r="L152" s="229" t="s">
        <v>551</v>
      </c>
      <c r="M152" s="213"/>
      <c r="N152" s="213"/>
      <c r="O152" s="213"/>
      <c r="P152" s="213"/>
      <c r="Q152" s="213"/>
      <c r="R152" s="213"/>
      <c r="S152" s="213"/>
      <c r="T152" s="213"/>
      <c r="U152" s="213"/>
      <c r="V152" s="213"/>
    </row>
    <row r="153" spans="2:22" s="266" customFormat="1" ht="18.899999999999999" customHeight="1">
      <c r="B153" s="267"/>
      <c r="C153" s="268"/>
      <c r="D153" s="269"/>
      <c r="E153" s="276" t="s">
        <v>541</v>
      </c>
      <c r="F153" s="464" t="s">
        <v>552</v>
      </c>
      <c r="G153" s="464"/>
      <c r="H153" s="465"/>
      <c r="I153" s="277"/>
      <c r="J153" s="270"/>
      <c r="K153" s="271"/>
      <c r="L153" s="274"/>
      <c r="N153" s="275"/>
    </row>
    <row r="154" spans="2:22" s="266" customFormat="1" ht="18.899999999999999" customHeight="1">
      <c r="B154" s="267"/>
      <c r="C154" s="268"/>
      <c r="D154" s="269"/>
      <c r="E154" s="276" t="s">
        <v>553</v>
      </c>
      <c r="F154" s="466" t="s">
        <v>554</v>
      </c>
      <c r="G154" s="466"/>
      <c r="H154" s="467"/>
      <c r="I154" s="277"/>
      <c r="J154" s="270"/>
      <c r="K154" s="271"/>
      <c r="L154" s="274"/>
      <c r="N154" s="275"/>
    </row>
    <row r="155" spans="2:22" s="266" customFormat="1" ht="50.25" customHeight="1">
      <c r="B155" s="267"/>
      <c r="C155" s="268"/>
      <c r="D155" s="269"/>
      <c r="E155" s="276" t="s">
        <v>555</v>
      </c>
      <c r="F155" s="466" t="s">
        <v>556</v>
      </c>
      <c r="G155" s="466"/>
      <c r="H155" s="467"/>
      <c r="I155" s="277"/>
      <c r="J155" s="270"/>
      <c r="K155" s="271"/>
      <c r="L155" s="274"/>
      <c r="N155" s="275"/>
    </row>
    <row r="156" spans="2:22" s="266" customFormat="1" ht="21" customHeight="1">
      <c r="B156" s="267"/>
      <c r="C156" s="268"/>
      <c r="D156" s="269"/>
      <c r="E156" s="276" t="s">
        <v>557</v>
      </c>
      <c r="F156" s="466" t="s">
        <v>558</v>
      </c>
      <c r="G156" s="466"/>
      <c r="H156" s="467"/>
      <c r="I156" s="277"/>
      <c r="J156" s="270"/>
      <c r="K156" s="271"/>
      <c r="L156" s="274"/>
      <c r="N156" s="275"/>
    </row>
    <row r="157" spans="2:22" s="198" customFormat="1" ht="18" customHeight="1">
      <c r="B157" s="199"/>
      <c r="C157" s="200" t="s">
        <v>24</v>
      </c>
      <c r="D157" s="201"/>
      <c r="E157" s="206" t="s">
        <v>559</v>
      </c>
      <c r="F157" s="215"/>
      <c r="H157" s="203"/>
      <c r="I157" s="202"/>
      <c r="J157" s="203"/>
      <c r="K157" s="204"/>
      <c r="L157" s="205"/>
      <c r="M157" s="213"/>
      <c r="N157" s="213"/>
      <c r="O157" s="213"/>
      <c r="P157" s="213"/>
      <c r="Q157" s="213"/>
      <c r="R157" s="213"/>
      <c r="S157" s="213"/>
      <c r="T157" s="213"/>
      <c r="U157" s="213"/>
      <c r="V157" s="213"/>
    </row>
    <row r="158" spans="2:22" s="198" customFormat="1" ht="131.25" customHeight="1">
      <c r="B158" s="199"/>
      <c r="C158" s="200"/>
      <c r="D158" s="201"/>
      <c r="E158" s="437" t="s">
        <v>560</v>
      </c>
      <c r="F158" s="436"/>
      <c r="G158" s="436"/>
      <c r="H158" s="423"/>
      <c r="I158" s="207"/>
      <c r="J158" s="203"/>
      <c r="K158" s="271"/>
      <c r="L158" s="205"/>
      <c r="M158" s="213"/>
      <c r="N158" s="213"/>
      <c r="O158" s="213"/>
      <c r="P158" s="213"/>
      <c r="Q158" s="213"/>
      <c r="R158" s="213"/>
      <c r="S158" s="213"/>
      <c r="T158" s="213"/>
      <c r="U158" s="213"/>
      <c r="V158" s="213"/>
    </row>
    <row r="159" spans="2:22" s="198" customFormat="1" ht="16.5" customHeight="1">
      <c r="B159" s="199"/>
      <c r="C159" s="200" t="s">
        <v>21</v>
      </c>
      <c r="D159" s="201"/>
      <c r="E159" s="206" t="s">
        <v>561</v>
      </c>
      <c r="F159" s="215"/>
      <c r="H159" s="203"/>
      <c r="I159" s="202"/>
      <c r="J159" s="203"/>
      <c r="K159" s="271"/>
      <c r="L159" s="205"/>
      <c r="M159" s="213"/>
      <c r="N159" s="213"/>
      <c r="O159" s="213"/>
      <c r="P159" s="213"/>
      <c r="Q159" s="213"/>
      <c r="R159" s="213"/>
      <c r="S159" s="213"/>
      <c r="T159" s="213"/>
      <c r="U159" s="213"/>
      <c r="V159" s="213"/>
    </row>
    <row r="160" spans="2:22" s="198" customFormat="1" ht="51.75" customHeight="1">
      <c r="B160" s="199"/>
      <c r="C160" s="200"/>
      <c r="D160" s="201"/>
      <c r="E160" s="437" t="s">
        <v>562</v>
      </c>
      <c r="F160" s="436"/>
      <c r="G160" s="436"/>
      <c r="H160" s="423"/>
      <c r="I160" s="207"/>
      <c r="J160" s="203"/>
      <c r="K160" s="271"/>
      <c r="L160" s="205"/>
      <c r="M160" s="213"/>
      <c r="N160" s="213"/>
      <c r="O160" s="213"/>
      <c r="P160" s="213"/>
      <c r="Q160" s="213"/>
      <c r="R160" s="213"/>
      <c r="S160" s="213"/>
      <c r="T160" s="213"/>
      <c r="U160" s="213"/>
      <c r="V160" s="213"/>
    </row>
    <row r="161" spans="2:22" s="198" customFormat="1" ht="20.149999999999999" customHeight="1">
      <c r="B161" s="199"/>
      <c r="C161" s="200" t="s">
        <v>20</v>
      </c>
      <c r="D161" s="201"/>
      <c r="E161" s="206" t="s">
        <v>563</v>
      </c>
      <c r="F161" s="215"/>
      <c r="H161" s="203"/>
      <c r="I161" s="202"/>
      <c r="J161" s="203"/>
      <c r="K161" s="271"/>
      <c r="L161" s="205"/>
      <c r="M161" s="213"/>
      <c r="N161" s="213"/>
      <c r="O161" s="213"/>
      <c r="P161" s="213"/>
      <c r="Q161" s="213"/>
      <c r="R161" s="213"/>
      <c r="S161" s="213"/>
      <c r="T161" s="213"/>
      <c r="U161" s="213"/>
      <c r="V161" s="213"/>
    </row>
    <row r="162" spans="2:22" s="198" customFormat="1" ht="66.75" customHeight="1">
      <c r="B162" s="199"/>
      <c r="C162" s="200"/>
      <c r="D162" s="201"/>
      <c r="E162" s="437" t="s">
        <v>564</v>
      </c>
      <c r="F162" s="436"/>
      <c r="G162" s="436"/>
      <c r="H162" s="423"/>
      <c r="I162" s="207"/>
      <c r="J162" s="203"/>
      <c r="K162" s="271"/>
      <c r="L162" s="205"/>
      <c r="M162" s="213"/>
      <c r="N162" s="213"/>
      <c r="O162" s="213"/>
      <c r="P162" s="213"/>
      <c r="Q162" s="213"/>
      <c r="R162" s="213"/>
      <c r="S162" s="213"/>
      <c r="T162" s="213"/>
      <c r="U162" s="213"/>
      <c r="V162" s="213"/>
    </row>
    <row r="163" spans="2:22" s="198" customFormat="1" ht="84" customHeight="1">
      <c r="B163" s="199"/>
      <c r="C163" s="200"/>
      <c r="D163" s="201"/>
      <c r="E163" s="437" t="s">
        <v>565</v>
      </c>
      <c r="F163" s="436"/>
      <c r="G163" s="436"/>
      <c r="H163" s="423"/>
      <c r="I163" s="207"/>
      <c r="J163" s="203"/>
      <c r="K163" s="271"/>
      <c r="L163" s="205"/>
      <c r="M163" s="213"/>
      <c r="N163" s="213"/>
      <c r="O163" s="213"/>
      <c r="P163" s="213"/>
      <c r="Q163" s="213"/>
      <c r="R163" s="213"/>
      <c r="S163" s="213"/>
      <c r="T163" s="213"/>
      <c r="U163" s="213"/>
      <c r="V163" s="213"/>
    </row>
    <row r="164" spans="2:22" s="198" customFormat="1" ht="34.5" customHeight="1">
      <c r="B164" s="199"/>
      <c r="C164" s="200"/>
      <c r="D164" s="201"/>
      <c r="E164" s="437" t="s">
        <v>566</v>
      </c>
      <c r="F164" s="436"/>
      <c r="G164" s="436"/>
      <c r="H164" s="423"/>
      <c r="I164" s="207"/>
      <c r="J164" s="203"/>
      <c r="K164" s="271"/>
      <c r="L164" s="205"/>
      <c r="M164" s="213"/>
      <c r="N164" s="213"/>
      <c r="O164" s="213"/>
      <c r="P164" s="213"/>
      <c r="Q164" s="213"/>
      <c r="R164" s="213"/>
      <c r="S164" s="213"/>
      <c r="T164" s="213"/>
      <c r="U164" s="213"/>
      <c r="V164" s="213"/>
    </row>
    <row r="165" spans="2:22" s="198" customFormat="1" ht="65.25" customHeight="1">
      <c r="B165" s="199"/>
      <c r="C165" s="200"/>
      <c r="D165" s="201"/>
      <c r="E165" s="437" t="s">
        <v>567</v>
      </c>
      <c r="F165" s="436"/>
      <c r="G165" s="436"/>
      <c r="H165" s="423"/>
      <c r="I165" s="207"/>
      <c r="J165" s="203"/>
      <c r="K165" s="271"/>
      <c r="L165" s="205"/>
      <c r="M165" s="213"/>
      <c r="N165" s="213"/>
      <c r="O165" s="213"/>
      <c r="P165" s="213"/>
      <c r="Q165" s="213"/>
      <c r="R165" s="213"/>
      <c r="S165" s="213"/>
      <c r="T165" s="213"/>
      <c r="U165" s="213"/>
      <c r="V165" s="213"/>
    </row>
    <row r="166" spans="2:22" s="198" customFormat="1" ht="21.9" customHeight="1">
      <c r="B166" s="199"/>
      <c r="C166" s="200" t="s">
        <v>18</v>
      </c>
      <c r="D166" s="201"/>
      <c r="E166" s="206" t="s">
        <v>568</v>
      </c>
      <c r="F166" s="215"/>
      <c r="H166" s="203"/>
      <c r="I166" s="202"/>
      <c r="J166" s="203"/>
      <c r="K166" s="271"/>
      <c r="L166" s="205"/>
      <c r="M166" s="213"/>
      <c r="N166" s="213"/>
      <c r="O166" s="213"/>
      <c r="P166" s="213"/>
      <c r="Q166" s="213"/>
      <c r="R166" s="213"/>
      <c r="S166" s="213"/>
      <c r="T166" s="213"/>
      <c r="U166" s="213"/>
      <c r="V166" s="213"/>
    </row>
    <row r="167" spans="2:22" s="198" customFormat="1" ht="50.25" customHeight="1">
      <c r="B167" s="199"/>
      <c r="C167" s="200"/>
      <c r="D167" s="201"/>
      <c r="E167" s="437" t="s">
        <v>569</v>
      </c>
      <c r="F167" s="436"/>
      <c r="G167" s="436"/>
      <c r="H167" s="423"/>
      <c r="I167" s="207"/>
      <c r="J167" s="203"/>
      <c r="K167" s="282"/>
      <c r="L167" s="205"/>
      <c r="M167" s="213"/>
      <c r="N167" s="213"/>
      <c r="O167" s="213"/>
      <c r="P167" s="213"/>
      <c r="Q167" s="213"/>
      <c r="R167" s="213"/>
      <c r="S167" s="213"/>
      <c r="T167" s="213"/>
      <c r="U167" s="213"/>
      <c r="V167" s="213"/>
    </row>
    <row r="168" spans="2:22" s="198" customFormat="1" ht="14">
      <c r="B168" s="199"/>
      <c r="C168" s="200"/>
      <c r="D168" s="201"/>
      <c r="E168" s="208"/>
      <c r="F168" s="208"/>
      <c r="G168" s="208"/>
      <c r="H168" s="208"/>
      <c r="I168" s="208"/>
      <c r="J168" s="203"/>
      <c r="K168" s="204"/>
      <c r="L168" s="205"/>
      <c r="M168" s="213"/>
      <c r="N168" s="213"/>
      <c r="O168" s="213"/>
      <c r="P168" s="213"/>
      <c r="Q168" s="213"/>
      <c r="R168" s="213"/>
      <c r="S168" s="213"/>
      <c r="T168" s="213"/>
      <c r="U168" s="213"/>
      <c r="V168" s="213"/>
    </row>
    <row r="169" spans="2:22" s="198" customFormat="1" ht="14">
      <c r="B169" s="199"/>
      <c r="C169" s="200"/>
      <c r="D169" s="201"/>
      <c r="E169" s="208"/>
      <c r="F169" s="208"/>
      <c r="G169" s="208"/>
      <c r="H169" s="208"/>
      <c r="I169" s="208"/>
      <c r="J169" s="203"/>
      <c r="K169" s="204"/>
      <c r="L169" s="205"/>
      <c r="M169" s="213"/>
      <c r="N169" s="213"/>
      <c r="O169" s="213"/>
      <c r="P169" s="213"/>
      <c r="Q169" s="213"/>
      <c r="R169" s="213"/>
      <c r="S169" s="213"/>
      <c r="T169" s="213"/>
      <c r="U169" s="213"/>
      <c r="V169" s="213"/>
    </row>
    <row r="170" spans="2:22" s="198" customFormat="1" ht="14">
      <c r="B170" s="199"/>
      <c r="C170" s="200"/>
      <c r="D170" s="201"/>
      <c r="E170" s="208"/>
      <c r="F170" s="208"/>
      <c r="G170" s="208"/>
      <c r="H170" s="208"/>
      <c r="I170" s="208"/>
      <c r="J170" s="203"/>
      <c r="K170" s="204"/>
      <c r="L170" s="205"/>
      <c r="M170" s="213"/>
      <c r="N170" s="213"/>
      <c r="O170" s="213"/>
      <c r="P170" s="213"/>
      <c r="Q170" s="213"/>
      <c r="R170" s="213"/>
      <c r="S170" s="213"/>
      <c r="T170" s="213"/>
      <c r="U170" s="213"/>
      <c r="V170" s="213"/>
    </row>
    <row r="171" spans="2:22" s="198" customFormat="1" ht="14">
      <c r="B171" s="199"/>
      <c r="C171" s="200"/>
      <c r="D171" s="201"/>
      <c r="E171" s="208"/>
      <c r="F171" s="208"/>
      <c r="G171" s="208"/>
      <c r="H171" s="208"/>
      <c r="I171" s="208"/>
      <c r="J171" s="203"/>
      <c r="K171" s="204"/>
      <c r="L171" s="205"/>
      <c r="M171" s="213"/>
      <c r="N171" s="213"/>
      <c r="O171" s="213"/>
      <c r="P171" s="213"/>
      <c r="Q171" s="213"/>
      <c r="R171" s="213"/>
      <c r="S171" s="213"/>
      <c r="T171" s="213"/>
      <c r="U171" s="213"/>
      <c r="V171" s="213"/>
    </row>
    <row r="172" spans="2:22" s="198" customFormat="1" ht="14">
      <c r="B172" s="199"/>
      <c r="C172" s="200"/>
      <c r="D172" s="201"/>
      <c r="E172" s="208"/>
      <c r="F172" s="208"/>
      <c r="G172" s="208"/>
      <c r="H172" s="208"/>
      <c r="I172" s="208"/>
      <c r="J172" s="203"/>
      <c r="K172" s="204"/>
      <c r="L172" s="205"/>
      <c r="M172" s="213"/>
      <c r="N172" s="213"/>
      <c r="O172" s="213"/>
      <c r="P172" s="213"/>
      <c r="Q172" s="213"/>
      <c r="R172" s="213"/>
      <c r="S172" s="213"/>
      <c r="T172" s="213"/>
      <c r="U172" s="213"/>
      <c r="V172" s="213"/>
    </row>
    <row r="173" spans="2:22" s="198" customFormat="1" ht="14">
      <c r="B173" s="199"/>
      <c r="C173" s="200"/>
      <c r="D173" s="201"/>
      <c r="E173" s="208"/>
      <c r="F173" s="208"/>
      <c r="G173" s="208"/>
      <c r="H173" s="208"/>
      <c r="I173" s="208"/>
      <c r="J173" s="203"/>
      <c r="K173" s="204"/>
      <c r="L173" s="205"/>
      <c r="M173" s="213"/>
      <c r="N173" s="213"/>
      <c r="O173" s="213"/>
      <c r="P173" s="213"/>
      <c r="Q173" s="213"/>
      <c r="R173" s="213"/>
      <c r="S173" s="213"/>
      <c r="T173" s="213"/>
      <c r="U173" s="213"/>
      <c r="V173" s="213"/>
    </row>
    <row r="174" spans="2:22" s="198" customFormat="1" ht="30" customHeight="1" thickBot="1">
      <c r="B174" s="199"/>
      <c r="C174" s="221"/>
      <c r="D174" s="222"/>
      <c r="E174" s="446" t="s">
        <v>490</v>
      </c>
      <c r="F174" s="468"/>
      <c r="G174" s="468"/>
      <c r="H174" s="469"/>
      <c r="I174" s="223"/>
      <c r="J174" s="224"/>
      <c r="K174" s="243">
        <f>SUM(K154:K167)</f>
        <v>0</v>
      </c>
      <c r="L174" s="226"/>
      <c r="M174" s="213"/>
      <c r="N174" s="213"/>
      <c r="O174" s="213"/>
      <c r="P174" s="213"/>
      <c r="Q174" s="213"/>
      <c r="R174" s="213"/>
      <c r="S174" s="213"/>
      <c r="T174" s="213"/>
      <c r="U174" s="213"/>
      <c r="V174" s="213"/>
    </row>
    <row r="175" spans="2:22" s="198" customFormat="1" ht="13.5" customHeight="1" thickTop="1">
      <c r="C175" s="253"/>
      <c r="D175" s="254"/>
      <c r="E175" s="254"/>
      <c r="F175" s="264"/>
      <c r="G175" s="203"/>
      <c r="H175" s="203"/>
      <c r="I175" s="203"/>
      <c r="J175" s="203"/>
      <c r="K175" s="255"/>
      <c r="L175" s="283"/>
      <c r="M175" s="213"/>
      <c r="N175" s="213"/>
      <c r="O175" s="213"/>
      <c r="P175" s="213"/>
      <c r="Q175" s="213"/>
      <c r="R175" s="213"/>
      <c r="S175" s="213"/>
      <c r="T175" s="213"/>
      <c r="U175" s="213"/>
      <c r="V175" s="213"/>
    </row>
    <row r="176" spans="2:22" s="198" customFormat="1" ht="24.75" customHeight="1">
      <c r="C176" s="449" t="s">
        <v>455</v>
      </c>
      <c r="D176" s="449"/>
      <c r="E176" s="449"/>
      <c r="F176" s="449"/>
      <c r="G176" s="449"/>
      <c r="H176" s="449"/>
      <c r="I176" s="284"/>
      <c r="J176" s="284"/>
      <c r="K176" s="228"/>
      <c r="L176" s="229" t="s">
        <v>570</v>
      </c>
      <c r="M176" s="213"/>
      <c r="N176" s="213"/>
      <c r="O176" s="213"/>
      <c r="P176" s="213"/>
      <c r="Q176" s="213"/>
      <c r="R176" s="213"/>
      <c r="S176" s="213"/>
      <c r="T176" s="213"/>
      <c r="U176" s="213"/>
      <c r="V176" s="213"/>
    </row>
    <row r="177" spans="2:22" s="198" customFormat="1" ht="87.75" customHeight="1">
      <c r="B177" s="199"/>
      <c r="C177" s="200"/>
      <c r="D177" s="201"/>
      <c r="E177" s="436" t="s">
        <v>571</v>
      </c>
      <c r="F177" s="436"/>
      <c r="G177" s="436"/>
      <c r="H177" s="436"/>
      <c r="I177" s="207"/>
      <c r="J177" s="203"/>
      <c r="K177" s="204"/>
      <c r="L177" s="205"/>
      <c r="M177" s="213"/>
      <c r="N177" s="213"/>
      <c r="O177" s="213"/>
      <c r="P177" s="213"/>
      <c r="Q177" s="213"/>
      <c r="R177" s="213"/>
      <c r="S177" s="213"/>
      <c r="T177" s="213"/>
      <c r="U177" s="213"/>
      <c r="V177" s="213"/>
    </row>
    <row r="178" spans="2:22" s="198" customFormat="1" ht="48.75" customHeight="1">
      <c r="B178" s="199"/>
      <c r="C178" s="200"/>
      <c r="D178" s="201"/>
      <c r="E178" s="436" t="s">
        <v>572</v>
      </c>
      <c r="F178" s="436"/>
      <c r="G178" s="436"/>
      <c r="H178" s="436"/>
      <c r="I178" s="207"/>
      <c r="J178" s="203"/>
      <c r="K178" s="204"/>
      <c r="L178" s="205"/>
      <c r="M178" s="213"/>
      <c r="N178" s="213"/>
      <c r="O178" s="213"/>
      <c r="P178" s="213"/>
      <c r="Q178" s="213"/>
      <c r="R178" s="213"/>
      <c r="S178" s="213"/>
      <c r="T178" s="213"/>
      <c r="U178" s="213"/>
      <c r="V178" s="213"/>
    </row>
    <row r="179" spans="2:22" s="198" customFormat="1" ht="20.149999999999999" customHeight="1">
      <c r="B179" s="199"/>
      <c r="C179" s="200" t="s">
        <v>24</v>
      </c>
      <c r="D179" s="201"/>
      <c r="E179" s="206" t="s">
        <v>573</v>
      </c>
      <c r="F179" s="215"/>
      <c r="H179" s="203"/>
      <c r="I179" s="202"/>
      <c r="J179" s="203"/>
      <c r="K179" s="204"/>
      <c r="L179" s="205"/>
      <c r="M179" s="213"/>
      <c r="N179" s="213"/>
      <c r="O179" s="213"/>
      <c r="P179" s="213"/>
      <c r="Q179" s="213"/>
      <c r="R179" s="213"/>
      <c r="S179" s="213"/>
      <c r="T179" s="213"/>
      <c r="U179" s="213"/>
      <c r="V179" s="213"/>
    </row>
    <row r="180" spans="2:22" s="198" customFormat="1" ht="84" customHeight="1">
      <c r="B180" s="199"/>
      <c r="C180" s="200"/>
      <c r="D180" s="201"/>
      <c r="E180" s="436" t="s">
        <v>574</v>
      </c>
      <c r="F180" s="436"/>
      <c r="G180" s="436"/>
      <c r="H180" s="436"/>
      <c r="I180" s="207"/>
      <c r="J180" s="203"/>
      <c r="K180" s="204"/>
      <c r="L180" s="205"/>
      <c r="M180" s="213"/>
      <c r="N180" s="213"/>
      <c r="O180" s="213"/>
      <c r="P180" s="213"/>
      <c r="Q180" s="213"/>
      <c r="R180" s="213"/>
      <c r="S180" s="213"/>
      <c r="T180" s="213"/>
      <c r="U180" s="213"/>
      <c r="V180" s="213"/>
    </row>
    <row r="181" spans="2:22" s="198" customFormat="1" ht="21.9" customHeight="1">
      <c r="B181" s="199"/>
      <c r="C181" s="200" t="s">
        <v>21</v>
      </c>
      <c r="D181" s="201"/>
      <c r="E181" s="206" t="s">
        <v>575</v>
      </c>
      <c r="F181" s="215"/>
      <c r="H181" s="203"/>
      <c r="I181" s="202"/>
      <c r="J181" s="203"/>
      <c r="K181" s="204"/>
      <c r="L181" s="205"/>
      <c r="M181" s="213"/>
      <c r="N181" s="213"/>
      <c r="O181" s="213"/>
      <c r="P181" s="213"/>
      <c r="Q181" s="213"/>
      <c r="R181" s="213"/>
      <c r="S181" s="213"/>
      <c r="T181" s="213"/>
      <c r="U181" s="213"/>
      <c r="V181" s="213"/>
    </row>
    <row r="182" spans="2:22" s="198" customFormat="1" ht="97.5" customHeight="1">
      <c r="B182" s="199"/>
      <c r="C182" s="200"/>
      <c r="D182" s="201"/>
      <c r="E182" s="436" t="s">
        <v>576</v>
      </c>
      <c r="F182" s="436"/>
      <c r="G182" s="436"/>
      <c r="H182" s="436"/>
      <c r="I182" s="207"/>
      <c r="J182" s="203"/>
      <c r="K182" s="204"/>
      <c r="L182" s="205"/>
      <c r="M182" s="213"/>
      <c r="N182" s="213"/>
      <c r="O182" s="213"/>
      <c r="P182" s="213"/>
      <c r="Q182" s="213"/>
      <c r="R182" s="213"/>
      <c r="S182" s="213"/>
      <c r="T182" s="213"/>
      <c r="U182" s="213"/>
      <c r="V182" s="213"/>
    </row>
    <row r="183" spans="2:22" s="198" customFormat="1" ht="21.9" customHeight="1">
      <c r="B183" s="199"/>
      <c r="C183" s="200" t="s">
        <v>20</v>
      </c>
      <c r="D183" s="201"/>
      <c r="E183" s="206" t="s">
        <v>577</v>
      </c>
      <c r="F183" s="206"/>
      <c r="H183" s="203"/>
      <c r="I183" s="202"/>
      <c r="J183" s="203"/>
      <c r="K183" s="204"/>
      <c r="L183" s="205"/>
      <c r="M183" s="213"/>
      <c r="N183" s="213"/>
      <c r="O183" s="213"/>
      <c r="P183" s="213"/>
      <c r="Q183" s="213"/>
      <c r="R183" s="213"/>
      <c r="S183" s="213"/>
      <c r="T183" s="213"/>
      <c r="U183" s="213"/>
      <c r="V183" s="213"/>
    </row>
    <row r="184" spans="2:22" s="198" customFormat="1" ht="70.5" customHeight="1">
      <c r="B184" s="199"/>
      <c r="C184" s="200"/>
      <c r="D184" s="201"/>
      <c r="E184" s="436" t="s">
        <v>578</v>
      </c>
      <c r="F184" s="436"/>
      <c r="G184" s="436"/>
      <c r="H184" s="436"/>
      <c r="I184" s="207"/>
      <c r="J184" s="203"/>
      <c r="K184" s="204"/>
      <c r="L184" s="205"/>
      <c r="M184" s="213"/>
      <c r="N184" s="213"/>
      <c r="O184" s="213"/>
      <c r="P184" s="213"/>
      <c r="Q184" s="213"/>
      <c r="R184" s="213"/>
      <c r="S184" s="213"/>
      <c r="T184" s="213"/>
      <c r="U184" s="213"/>
      <c r="V184" s="213"/>
    </row>
    <row r="185" spans="2:22" s="198" customFormat="1" ht="21.9" customHeight="1">
      <c r="B185" s="199"/>
      <c r="C185" s="200" t="s">
        <v>18</v>
      </c>
      <c r="D185" s="201"/>
      <c r="E185" s="206" t="s">
        <v>579</v>
      </c>
      <c r="F185" s="206"/>
      <c r="H185" s="203"/>
      <c r="I185" s="202"/>
      <c r="J185" s="203"/>
      <c r="K185" s="204"/>
      <c r="L185" s="205"/>
      <c r="M185" s="213"/>
      <c r="N185" s="213"/>
      <c r="O185" s="213"/>
      <c r="P185" s="213"/>
      <c r="Q185" s="213"/>
      <c r="R185" s="213"/>
      <c r="S185" s="213"/>
      <c r="T185" s="213"/>
      <c r="U185" s="213"/>
      <c r="V185" s="213"/>
    </row>
    <row r="186" spans="2:22" s="198" customFormat="1" ht="54" customHeight="1">
      <c r="B186" s="199"/>
      <c r="C186" s="200"/>
      <c r="D186" s="201"/>
      <c r="E186" s="436" t="s">
        <v>580</v>
      </c>
      <c r="F186" s="436"/>
      <c r="G186" s="436"/>
      <c r="H186" s="436"/>
      <c r="I186" s="207"/>
      <c r="J186" s="203"/>
      <c r="K186" s="204"/>
      <c r="L186" s="205"/>
      <c r="M186" s="213"/>
      <c r="N186" s="213"/>
      <c r="O186" s="213"/>
      <c r="P186" s="213"/>
      <c r="Q186" s="213"/>
      <c r="R186" s="213"/>
      <c r="S186" s="213"/>
      <c r="T186" s="213"/>
      <c r="U186" s="213"/>
      <c r="V186" s="213"/>
    </row>
    <row r="187" spans="2:22" s="198" customFormat="1" ht="111" customHeight="1">
      <c r="B187" s="199"/>
      <c r="C187" s="200"/>
      <c r="D187" s="201"/>
      <c r="E187" s="436" t="s">
        <v>581</v>
      </c>
      <c r="F187" s="436"/>
      <c r="G187" s="436"/>
      <c r="H187" s="436"/>
      <c r="I187" s="207"/>
      <c r="J187" s="203"/>
      <c r="K187" s="204"/>
      <c r="L187" s="205"/>
      <c r="M187" s="213"/>
      <c r="N187" s="213"/>
      <c r="O187" s="213"/>
      <c r="P187" s="213"/>
      <c r="Q187" s="213"/>
      <c r="R187" s="213"/>
      <c r="S187" s="213"/>
      <c r="T187" s="213"/>
      <c r="U187" s="213"/>
      <c r="V187" s="213"/>
    </row>
    <row r="188" spans="2:22" s="198" customFormat="1" ht="21" customHeight="1">
      <c r="B188" s="199"/>
      <c r="C188" s="200" t="s">
        <v>16</v>
      </c>
      <c r="D188" s="201"/>
      <c r="E188" s="206" t="s">
        <v>582</v>
      </c>
      <c r="F188" s="208"/>
      <c r="G188" s="208"/>
      <c r="H188" s="208"/>
      <c r="I188" s="207"/>
      <c r="J188" s="203"/>
      <c r="K188" s="204"/>
      <c r="L188" s="205"/>
      <c r="M188" s="213"/>
      <c r="N188" s="213"/>
      <c r="O188" s="213"/>
      <c r="P188" s="213"/>
      <c r="Q188" s="213"/>
      <c r="R188" s="213"/>
      <c r="S188" s="213"/>
      <c r="T188" s="213"/>
      <c r="U188" s="213"/>
      <c r="V188" s="213"/>
    </row>
    <row r="189" spans="2:22" s="198" customFormat="1" ht="32.25" customHeight="1">
      <c r="B189" s="199"/>
      <c r="C189" s="200"/>
      <c r="D189" s="201"/>
      <c r="E189" s="436" t="s">
        <v>583</v>
      </c>
      <c r="F189" s="436"/>
      <c r="G189" s="436"/>
      <c r="H189" s="436"/>
      <c r="I189" s="207"/>
      <c r="J189" s="203"/>
      <c r="K189" s="204"/>
      <c r="L189" s="205"/>
      <c r="M189" s="213"/>
      <c r="N189" s="213"/>
      <c r="O189" s="213"/>
      <c r="P189" s="213"/>
      <c r="Q189" s="213"/>
      <c r="R189" s="213"/>
      <c r="S189" s="213"/>
      <c r="T189" s="213"/>
      <c r="U189" s="213"/>
      <c r="V189" s="213"/>
    </row>
    <row r="190" spans="2:22" s="198" customFormat="1" ht="12.75" customHeight="1">
      <c r="B190" s="199"/>
      <c r="C190" s="200"/>
      <c r="D190" s="201"/>
      <c r="E190" s="208"/>
      <c r="F190" s="208"/>
      <c r="G190" s="208"/>
      <c r="H190" s="208"/>
      <c r="I190" s="207"/>
      <c r="J190" s="203"/>
      <c r="K190" s="204"/>
      <c r="L190" s="205"/>
      <c r="M190" s="213"/>
      <c r="N190" s="213"/>
      <c r="O190" s="213"/>
      <c r="P190" s="213"/>
      <c r="Q190" s="213"/>
      <c r="R190" s="213"/>
      <c r="S190" s="213"/>
      <c r="T190" s="213"/>
      <c r="U190" s="213"/>
      <c r="V190" s="213"/>
    </row>
    <row r="191" spans="2:22" s="198" customFormat="1" ht="12.75" customHeight="1">
      <c r="B191" s="199"/>
      <c r="C191" s="200"/>
      <c r="D191" s="201"/>
      <c r="E191" s="208"/>
      <c r="F191" s="208"/>
      <c r="G191" s="208"/>
      <c r="H191" s="208"/>
      <c r="I191" s="208"/>
      <c r="J191" s="203"/>
      <c r="K191" s="204"/>
      <c r="L191" s="205"/>
      <c r="M191" s="213"/>
      <c r="N191" s="213"/>
      <c r="O191" s="213"/>
      <c r="P191" s="213"/>
      <c r="Q191" s="213"/>
      <c r="R191" s="213"/>
      <c r="S191" s="213"/>
      <c r="T191" s="213"/>
      <c r="U191" s="213"/>
      <c r="V191" s="213"/>
    </row>
    <row r="192" spans="2:22" s="198" customFormat="1" ht="12.75" customHeight="1">
      <c r="B192" s="199"/>
      <c r="C192" s="200"/>
      <c r="D192" s="201"/>
      <c r="E192" s="208"/>
      <c r="F192" s="208"/>
      <c r="G192" s="208"/>
      <c r="H192" s="208"/>
      <c r="I192" s="208"/>
      <c r="J192" s="203"/>
      <c r="K192" s="204"/>
      <c r="L192" s="205"/>
      <c r="M192" s="213"/>
      <c r="N192" s="213"/>
      <c r="O192" s="213"/>
      <c r="P192" s="213"/>
      <c r="Q192" s="213"/>
      <c r="R192" s="213"/>
      <c r="S192" s="213"/>
      <c r="T192" s="213"/>
      <c r="U192" s="213"/>
      <c r="V192" s="213"/>
    </row>
    <row r="193" spans="1:22" s="198" customFormat="1" ht="12.75" customHeight="1">
      <c r="B193" s="199"/>
      <c r="C193" s="200"/>
      <c r="D193" s="201"/>
      <c r="E193" s="208"/>
      <c r="F193" s="208"/>
      <c r="G193" s="208"/>
      <c r="H193" s="208"/>
      <c r="I193" s="208"/>
      <c r="J193" s="203"/>
      <c r="K193" s="204"/>
      <c r="L193" s="205"/>
      <c r="M193" s="213"/>
      <c r="N193" s="213"/>
      <c r="O193" s="213"/>
      <c r="P193" s="213"/>
      <c r="Q193" s="213"/>
      <c r="R193" s="213"/>
      <c r="S193" s="213"/>
      <c r="T193" s="213"/>
      <c r="U193" s="213"/>
      <c r="V193" s="213"/>
    </row>
    <row r="194" spans="1:22" s="198" customFormat="1" ht="12.75" customHeight="1">
      <c r="B194" s="199"/>
      <c r="C194" s="200"/>
      <c r="D194" s="201"/>
      <c r="E194" s="208"/>
      <c r="F194" s="208"/>
      <c r="G194" s="208"/>
      <c r="H194" s="208"/>
      <c r="I194" s="208"/>
      <c r="J194" s="203"/>
      <c r="K194" s="204"/>
      <c r="L194" s="205"/>
      <c r="M194" s="213"/>
      <c r="N194" s="213"/>
      <c r="O194" s="213"/>
      <c r="P194" s="213"/>
      <c r="Q194" s="213"/>
      <c r="R194" s="213"/>
      <c r="S194" s="213"/>
      <c r="T194" s="213"/>
      <c r="U194" s="213"/>
      <c r="V194" s="213"/>
    </row>
    <row r="195" spans="1:22" s="198" customFormat="1" ht="12.75" customHeight="1">
      <c r="B195" s="199"/>
      <c r="C195" s="200"/>
      <c r="D195" s="201"/>
      <c r="E195" s="208"/>
      <c r="F195" s="208"/>
      <c r="G195" s="208"/>
      <c r="H195" s="208"/>
      <c r="I195" s="208"/>
      <c r="J195" s="203"/>
      <c r="K195" s="204"/>
      <c r="L195" s="205"/>
      <c r="M195" s="213"/>
      <c r="N195" s="213"/>
      <c r="O195" s="213"/>
      <c r="P195" s="213"/>
      <c r="Q195" s="213"/>
      <c r="R195" s="213"/>
      <c r="S195" s="213"/>
      <c r="T195" s="213"/>
      <c r="U195" s="213"/>
      <c r="V195" s="213"/>
    </row>
    <row r="196" spans="1:22" s="198" customFormat="1" ht="12.75" customHeight="1">
      <c r="B196" s="199"/>
      <c r="C196" s="200"/>
      <c r="D196" s="201"/>
      <c r="E196" s="208"/>
      <c r="F196" s="208"/>
      <c r="G196" s="208"/>
      <c r="H196" s="208"/>
      <c r="I196" s="208"/>
      <c r="J196" s="203"/>
      <c r="K196" s="204"/>
      <c r="L196" s="205"/>
      <c r="M196" s="213"/>
      <c r="N196" s="213"/>
      <c r="O196" s="213"/>
      <c r="P196" s="213"/>
      <c r="Q196" s="213"/>
      <c r="R196" s="213"/>
      <c r="S196" s="213"/>
      <c r="T196" s="213"/>
      <c r="U196" s="213"/>
      <c r="V196" s="213"/>
    </row>
    <row r="197" spans="1:22" s="263" customFormat="1" ht="30" customHeight="1" thickBot="1">
      <c r="A197" s="198"/>
      <c r="B197" s="252"/>
      <c r="C197" s="221"/>
      <c r="D197" s="222"/>
      <c r="E197" s="446" t="s">
        <v>490</v>
      </c>
      <c r="F197" s="447"/>
      <c r="G197" s="447"/>
      <c r="H197" s="448"/>
      <c r="I197" s="223"/>
      <c r="J197" s="224"/>
      <c r="K197" s="243">
        <f>SUM(K177:K190)</f>
        <v>0</v>
      </c>
      <c r="L197" s="226"/>
      <c r="M197" s="213"/>
      <c r="N197" s="213"/>
      <c r="O197" s="213"/>
      <c r="P197" s="213"/>
      <c r="Q197" s="213"/>
      <c r="R197" s="213"/>
      <c r="S197" s="213"/>
      <c r="T197" s="213"/>
      <c r="U197" s="213"/>
      <c r="V197" s="213"/>
    </row>
    <row r="198" spans="1:22" s="198" customFormat="1" ht="19.5" customHeight="1" thickTop="1">
      <c r="C198" s="253"/>
      <c r="D198" s="254"/>
      <c r="E198" s="254"/>
      <c r="F198" s="264"/>
      <c r="G198" s="203"/>
      <c r="H198" s="203"/>
      <c r="I198" s="203"/>
      <c r="J198" s="203"/>
      <c r="K198" s="255"/>
      <c r="L198" s="283"/>
      <c r="M198" s="213"/>
      <c r="N198" s="213"/>
      <c r="O198" s="213"/>
      <c r="P198" s="213"/>
      <c r="Q198" s="213"/>
      <c r="R198" s="213"/>
      <c r="S198" s="213"/>
      <c r="T198" s="213"/>
      <c r="U198" s="213"/>
      <c r="V198" s="213"/>
    </row>
    <row r="199" spans="1:22" s="198" customFormat="1" ht="21.9" customHeight="1">
      <c r="C199" s="449" t="s">
        <v>455</v>
      </c>
      <c r="D199" s="425"/>
      <c r="E199" s="425"/>
      <c r="F199" s="425"/>
      <c r="G199" s="425"/>
      <c r="H199" s="425"/>
      <c r="I199" s="227"/>
      <c r="J199" s="227"/>
      <c r="K199" s="228"/>
      <c r="L199" s="229" t="s">
        <v>584</v>
      </c>
      <c r="M199" s="213"/>
      <c r="N199" s="213"/>
      <c r="O199" s="213"/>
      <c r="P199" s="213"/>
      <c r="Q199" s="213"/>
      <c r="R199" s="213"/>
      <c r="S199" s="213"/>
      <c r="T199" s="213"/>
      <c r="U199" s="213"/>
      <c r="V199" s="213"/>
    </row>
    <row r="200" spans="1:22" s="198" customFormat="1" ht="24.9" customHeight="1">
      <c r="B200" s="199"/>
      <c r="C200" s="200" t="s">
        <v>24</v>
      </c>
      <c r="D200" s="201"/>
      <c r="E200" s="206" t="s">
        <v>585</v>
      </c>
      <c r="F200" s="208"/>
      <c r="G200" s="208"/>
      <c r="H200" s="208"/>
      <c r="I200" s="207"/>
      <c r="J200" s="203"/>
      <c r="K200" s="204"/>
      <c r="L200" s="205"/>
      <c r="M200" s="213"/>
      <c r="N200" s="213"/>
      <c r="O200" s="213"/>
      <c r="P200" s="213"/>
      <c r="Q200" s="213"/>
      <c r="R200" s="213"/>
      <c r="S200" s="213"/>
      <c r="T200" s="213"/>
      <c r="U200" s="213"/>
      <c r="V200" s="213"/>
    </row>
    <row r="201" spans="1:22" s="198" customFormat="1" ht="66" customHeight="1">
      <c r="B201" s="199"/>
      <c r="C201" s="200"/>
      <c r="D201" s="201"/>
      <c r="E201" s="436" t="s">
        <v>586</v>
      </c>
      <c r="F201" s="436"/>
      <c r="G201" s="436"/>
      <c r="H201" s="436"/>
      <c r="I201" s="207"/>
      <c r="J201" s="203"/>
      <c r="K201" s="204"/>
      <c r="L201" s="205"/>
      <c r="M201" s="213"/>
      <c r="N201" s="213"/>
      <c r="O201" s="213"/>
      <c r="P201" s="213"/>
      <c r="Q201" s="213"/>
      <c r="R201" s="213"/>
      <c r="S201" s="213"/>
      <c r="T201" s="213"/>
      <c r="U201" s="213"/>
      <c r="V201" s="213"/>
    </row>
    <row r="202" spans="1:22" s="198" customFormat="1" ht="70.5" customHeight="1">
      <c r="B202" s="199"/>
      <c r="C202" s="200"/>
      <c r="D202" s="201"/>
      <c r="E202" s="436" t="s">
        <v>587</v>
      </c>
      <c r="F202" s="436"/>
      <c r="G202" s="436"/>
      <c r="H202" s="436"/>
      <c r="I202" s="207"/>
      <c r="J202" s="203"/>
      <c r="K202" s="204"/>
      <c r="L202" s="205"/>
      <c r="M202" s="213"/>
      <c r="N202" s="213"/>
      <c r="O202" s="213"/>
      <c r="P202" s="213"/>
      <c r="Q202" s="213"/>
      <c r="R202" s="213"/>
      <c r="S202" s="213"/>
      <c r="T202" s="213"/>
      <c r="U202" s="213"/>
      <c r="V202" s="213"/>
    </row>
    <row r="203" spans="1:22" s="198" customFormat="1" ht="66" customHeight="1">
      <c r="B203" s="199"/>
      <c r="C203" s="200"/>
      <c r="D203" s="201"/>
      <c r="E203" s="436" t="s">
        <v>588</v>
      </c>
      <c r="F203" s="436"/>
      <c r="G203" s="436"/>
      <c r="H203" s="436"/>
      <c r="I203" s="207"/>
      <c r="J203" s="203"/>
      <c r="K203" s="204"/>
      <c r="L203" s="205"/>
      <c r="M203" s="213"/>
      <c r="N203" s="213"/>
      <c r="O203" s="213"/>
      <c r="P203" s="213"/>
      <c r="Q203" s="213"/>
      <c r="R203" s="213"/>
      <c r="S203" s="213"/>
      <c r="T203" s="213"/>
      <c r="U203" s="213"/>
      <c r="V203" s="213"/>
    </row>
    <row r="204" spans="1:22" s="198" customFormat="1" ht="82.5" customHeight="1">
      <c r="B204" s="199"/>
      <c r="C204" s="200"/>
      <c r="D204" s="201"/>
      <c r="E204" s="436" t="s">
        <v>589</v>
      </c>
      <c r="F204" s="436"/>
      <c r="G204" s="436"/>
      <c r="H204" s="436"/>
      <c r="I204" s="207"/>
      <c r="J204" s="203"/>
      <c r="K204" s="204"/>
      <c r="L204" s="205"/>
      <c r="M204" s="213"/>
      <c r="N204" s="213"/>
      <c r="O204" s="213"/>
      <c r="P204" s="213"/>
      <c r="Q204" s="213"/>
      <c r="R204" s="213"/>
      <c r="S204" s="213"/>
      <c r="T204" s="213"/>
      <c r="U204" s="213"/>
      <c r="V204" s="213"/>
    </row>
    <row r="205" spans="1:22" s="198" customFormat="1" ht="52.5" customHeight="1">
      <c r="B205" s="199"/>
      <c r="C205" s="200"/>
      <c r="D205" s="201"/>
      <c r="E205" s="436" t="s">
        <v>590</v>
      </c>
      <c r="F205" s="436"/>
      <c r="G205" s="436"/>
      <c r="H205" s="436"/>
      <c r="I205" s="207"/>
      <c r="J205" s="203"/>
      <c r="K205" s="204"/>
      <c r="L205" s="205"/>
      <c r="M205" s="213"/>
      <c r="N205" s="213"/>
      <c r="O205" s="213"/>
      <c r="P205" s="213"/>
      <c r="Q205" s="213"/>
      <c r="R205" s="213"/>
      <c r="S205" s="213"/>
      <c r="T205" s="213"/>
      <c r="U205" s="213"/>
      <c r="V205" s="213"/>
    </row>
    <row r="206" spans="1:22" s="198" customFormat="1" ht="60" customHeight="1">
      <c r="B206" s="199"/>
      <c r="C206" s="200"/>
      <c r="D206" s="201"/>
      <c r="E206" s="436" t="s">
        <v>591</v>
      </c>
      <c r="F206" s="436"/>
      <c r="G206" s="436"/>
      <c r="H206" s="436"/>
      <c r="I206" s="207"/>
      <c r="J206" s="203"/>
      <c r="K206" s="204"/>
      <c r="L206" s="205"/>
      <c r="M206" s="213"/>
      <c r="N206" s="213"/>
      <c r="O206" s="213"/>
      <c r="P206" s="213"/>
      <c r="Q206" s="213"/>
      <c r="R206" s="213"/>
      <c r="S206" s="213"/>
      <c r="T206" s="213"/>
      <c r="U206" s="213"/>
      <c r="V206" s="213"/>
    </row>
    <row r="207" spans="1:22" s="198" customFormat="1" ht="73.5" customHeight="1">
      <c r="B207" s="199"/>
      <c r="C207" s="200"/>
      <c r="D207" s="201"/>
      <c r="E207" s="436" t="s">
        <v>592</v>
      </c>
      <c r="F207" s="436"/>
      <c r="G207" s="436"/>
      <c r="H207" s="436"/>
      <c r="I207" s="207"/>
      <c r="J207" s="203"/>
      <c r="K207" s="204"/>
      <c r="L207" s="285"/>
      <c r="M207" s="213"/>
      <c r="N207" s="213"/>
      <c r="O207" s="213"/>
      <c r="P207" s="213"/>
      <c r="Q207" s="213"/>
      <c r="R207" s="213"/>
      <c r="S207" s="213"/>
      <c r="T207" s="213"/>
      <c r="U207" s="213"/>
      <c r="V207" s="213"/>
    </row>
    <row r="208" spans="1:22" s="198" customFormat="1" ht="14">
      <c r="B208" s="199"/>
      <c r="C208" s="200"/>
      <c r="D208" s="201"/>
      <c r="E208" s="208"/>
      <c r="F208" s="208"/>
      <c r="G208" s="208"/>
      <c r="H208" s="208"/>
      <c r="I208" s="207"/>
      <c r="J208" s="203"/>
      <c r="K208" s="204"/>
      <c r="L208" s="205"/>
      <c r="M208" s="213"/>
      <c r="N208" s="213"/>
      <c r="O208" s="213"/>
      <c r="P208" s="213"/>
      <c r="Q208" s="213"/>
      <c r="R208" s="213"/>
      <c r="S208" s="213"/>
      <c r="T208" s="213"/>
      <c r="U208" s="213"/>
      <c r="V208" s="213"/>
    </row>
    <row r="209" spans="1:22" s="198" customFormat="1" ht="14">
      <c r="B209" s="199"/>
      <c r="C209" s="200" t="s">
        <v>21</v>
      </c>
      <c r="D209" s="201"/>
      <c r="E209" s="286" t="s">
        <v>593</v>
      </c>
      <c r="F209" s="208"/>
      <c r="G209" s="208"/>
      <c r="H209" s="208"/>
      <c r="I209" s="208"/>
      <c r="J209" s="203"/>
      <c r="K209" s="204"/>
      <c r="L209" s="205"/>
      <c r="M209" s="213"/>
      <c r="N209" s="213"/>
      <c r="O209" s="213"/>
      <c r="P209" s="213"/>
      <c r="Q209" s="213"/>
      <c r="R209" s="213"/>
      <c r="S209" s="213"/>
      <c r="T209" s="213"/>
      <c r="U209" s="213"/>
      <c r="V209" s="213"/>
    </row>
    <row r="210" spans="1:22" s="198" customFormat="1" ht="86.25" customHeight="1">
      <c r="B210" s="199"/>
      <c r="C210" s="200"/>
      <c r="D210" s="201"/>
      <c r="E210" s="450" t="s">
        <v>594</v>
      </c>
      <c r="F210" s="451"/>
      <c r="G210" s="451"/>
      <c r="H210" s="451"/>
      <c r="I210" s="208"/>
      <c r="J210" s="203"/>
      <c r="K210" s="204"/>
      <c r="L210" s="205"/>
      <c r="M210" s="213"/>
      <c r="N210" s="213"/>
      <c r="O210" s="213"/>
      <c r="P210" s="213"/>
      <c r="Q210" s="213"/>
      <c r="R210" s="213"/>
      <c r="S210" s="213"/>
      <c r="T210" s="213"/>
      <c r="U210" s="213"/>
      <c r="V210" s="213"/>
    </row>
    <row r="211" spans="1:22" s="198" customFormat="1" ht="26.25" customHeight="1">
      <c r="B211" s="199"/>
      <c r="C211" s="200"/>
      <c r="D211" s="201"/>
      <c r="E211" s="208"/>
      <c r="F211" s="208"/>
      <c r="G211" s="208"/>
      <c r="H211" s="208"/>
      <c r="I211" s="208"/>
      <c r="J211" s="203"/>
      <c r="K211" s="204"/>
      <c r="L211" s="205"/>
      <c r="M211" s="213"/>
      <c r="N211" s="213"/>
      <c r="O211" s="213"/>
      <c r="P211" s="213"/>
      <c r="Q211" s="213"/>
      <c r="R211" s="213"/>
      <c r="S211" s="213"/>
      <c r="T211" s="213"/>
      <c r="U211" s="213"/>
      <c r="V211" s="213"/>
    </row>
    <row r="212" spans="1:22" s="198" customFormat="1" ht="26.25" customHeight="1">
      <c r="B212" s="199"/>
      <c r="C212" s="200"/>
      <c r="D212" s="201"/>
      <c r="E212" s="208"/>
      <c r="F212" s="208"/>
      <c r="G212" s="208"/>
      <c r="H212" s="208"/>
      <c r="I212" s="208"/>
      <c r="J212" s="203"/>
      <c r="K212" s="204"/>
      <c r="L212" s="205"/>
      <c r="M212" s="213"/>
      <c r="N212" s="213"/>
      <c r="O212" s="213"/>
      <c r="P212" s="213"/>
      <c r="Q212" s="213"/>
      <c r="R212" s="213"/>
      <c r="S212" s="213"/>
      <c r="T212" s="213"/>
      <c r="U212" s="213"/>
      <c r="V212" s="213"/>
    </row>
    <row r="213" spans="1:22" s="198" customFormat="1" ht="26.25" customHeight="1">
      <c r="B213" s="199"/>
      <c r="C213" s="200"/>
      <c r="D213" s="201"/>
      <c r="E213" s="208"/>
      <c r="F213" s="208"/>
      <c r="G213" s="208"/>
      <c r="H213" s="208"/>
      <c r="I213" s="208"/>
      <c r="J213" s="203"/>
      <c r="K213" s="204"/>
      <c r="L213" s="205"/>
      <c r="M213" s="213"/>
      <c r="N213" s="213"/>
      <c r="O213" s="213"/>
      <c r="P213" s="213"/>
      <c r="Q213" s="213"/>
      <c r="R213" s="213"/>
      <c r="S213" s="213"/>
      <c r="T213" s="213"/>
      <c r="U213" s="213"/>
      <c r="V213" s="213"/>
    </row>
    <row r="214" spans="1:22" s="198" customFormat="1" ht="26.25" customHeight="1">
      <c r="B214" s="199"/>
      <c r="C214" s="200"/>
      <c r="D214" s="201"/>
      <c r="E214" s="208"/>
      <c r="F214" s="208"/>
      <c r="G214" s="208"/>
      <c r="H214" s="208"/>
      <c r="I214" s="208"/>
      <c r="J214" s="203"/>
      <c r="K214" s="204"/>
      <c r="L214" s="205"/>
      <c r="M214" s="213"/>
      <c r="N214" s="213"/>
      <c r="O214" s="213"/>
      <c r="P214" s="213"/>
      <c r="Q214" s="213"/>
      <c r="R214" s="213"/>
      <c r="S214" s="213"/>
      <c r="T214" s="213"/>
      <c r="U214" s="213"/>
      <c r="V214" s="213"/>
    </row>
    <row r="215" spans="1:22" s="198" customFormat="1" ht="26.25" customHeight="1">
      <c r="B215" s="199"/>
      <c r="C215" s="200"/>
      <c r="D215" s="201"/>
      <c r="E215" s="208"/>
      <c r="F215" s="208"/>
      <c r="G215" s="208"/>
      <c r="H215" s="208"/>
      <c r="I215" s="208"/>
      <c r="J215" s="203"/>
      <c r="K215" s="204"/>
      <c r="L215" s="205"/>
      <c r="M215" s="213"/>
      <c r="N215" s="213"/>
      <c r="O215" s="213"/>
      <c r="P215" s="213"/>
      <c r="Q215" s="213"/>
      <c r="R215" s="213"/>
      <c r="S215" s="213"/>
      <c r="T215" s="213"/>
      <c r="U215" s="213"/>
      <c r="V215" s="213"/>
    </row>
    <row r="216" spans="1:22" s="198" customFormat="1" ht="26.25" customHeight="1">
      <c r="B216" s="199"/>
      <c r="C216" s="200"/>
      <c r="D216" s="201"/>
      <c r="E216" s="208"/>
      <c r="F216" s="208"/>
      <c r="G216" s="208"/>
      <c r="H216" s="208"/>
      <c r="I216" s="208"/>
      <c r="J216" s="203"/>
      <c r="K216" s="204"/>
      <c r="L216" s="205"/>
      <c r="M216" s="213"/>
      <c r="N216" s="213"/>
      <c r="O216" s="213"/>
      <c r="P216" s="213"/>
      <c r="Q216" s="213"/>
      <c r="R216" s="213"/>
      <c r="S216" s="213"/>
      <c r="T216" s="213"/>
      <c r="U216" s="213"/>
      <c r="V216" s="213"/>
    </row>
    <row r="217" spans="1:22" s="263" customFormat="1" ht="30" customHeight="1" thickBot="1">
      <c r="A217" s="198"/>
      <c r="B217" s="252"/>
      <c r="C217" s="221"/>
      <c r="D217" s="222"/>
      <c r="E217" s="446" t="s">
        <v>490</v>
      </c>
      <c r="F217" s="447"/>
      <c r="G217" s="447"/>
      <c r="H217" s="448"/>
      <c r="I217" s="223"/>
      <c r="J217" s="224"/>
      <c r="K217" s="243">
        <f>SUM(K200:K208)</f>
        <v>0</v>
      </c>
      <c r="L217" s="226"/>
      <c r="M217" s="213"/>
      <c r="N217" s="213"/>
      <c r="O217" s="213"/>
      <c r="P217" s="213"/>
      <c r="Q217" s="213"/>
      <c r="R217" s="213"/>
      <c r="S217" s="213"/>
      <c r="T217" s="213"/>
      <c r="U217" s="213"/>
      <c r="V217" s="213"/>
    </row>
    <row r="218" spans="1:22" s="198" customFormat="1" ht="14.5" thickTop="1">
      <c r="C218" s="253"/>
      <c r="D218" s="254"/>
      <c r="E218" s="254"/>
      <c r="G218" s="203"/>
      <c r="H218" s="203"/>
      <c r="I218" s="203"/>
      <c r="J218" s="203"/>
      <c r="K218" s="255"/>
      <c r="L218" s="256"/>
      <c r="M218" s="213"/>
      <c r="N218" s="213"/>
      <c r="O218" s="213"/>
      <c r="P218" s="213"/>
      <c r="Q218" s="213"/>
      <c r="R218" s="213"/>
      <c r="S218" s="213"/>
      <c r="T218" s="213"/>
      <c r="U218" s="213"/>
      <c r="V218" s="213"/>
    </row>
    <row r="219" spans="1:22" s="198" customFormat="1" ht="27.75" customHeight="1">
      <c r="C219" s="449" t="s">
        <v>455</v>
      </c>
      <c r="D219" s="425"/>
      <c r="E219" s="425"/>
      <c r="F219" s="425"/>
      <c r="G219" s="425"/>
      <c r="H219" s="425"/>
      <c r="I219" s="227"/>
      <c r="J219" s="227"/>
      <c r="K219" s="228"/>
      <c r="L219" s="229" t="s">
        <v>595</v>
      </c>
      <c r="M219" s="213"/>
      <c r="N219" s="213"/>
      <c r="O219" s="213"/>
      <c r="P219" s="213"/>
      <c r="Q219" s="213"/>
      <c r="R219" s="213"/>
      <c r="S219" s="213"/>
      <c r="T219" s="213"/>
      <c r="U219" s="213"/>
      <c r="V219" s="213"/>
    </row>
    <row r="220" spans="1:22" s="198" customFormat="1" ht="21.9" customHeight="1">
      <c r="B220" s="199"/>
      <c r="C220" s="200" t="s">
        <v>24</v>
      </c>
      <c r="D220" s="201"/>
      <c r="E220" s="206" t="s">
        <v>596</v>
      </c>
      <c r="F220" s="206"/>
      <c r="H220" s="203"/>
      <c r="I220" s="202"/>
      <c r="J220" s="203"/>
      <c r="K220" s="204"/>
      <c r="L220" s="205"/>
      <c r="M220" s="213"/>
      <c r="N220" s="213"/>
      <c r="O220" s="213"/>
      <c r="P220" s="213"/>
      <c r="Q220" s="213"/>
      <c r="R220" s="213"/>
      <c r="S220" s="213"/>
      <c r="T220" s="213"/>
      <c r="U220" s="213"/>
      <c r="V220" s="213"/>
    </row>
    <row r="221" spans="1:22" s="198" customFormat="1" ht="97.5" customHeight="1">
      <c r="B221" s="199"/>
      <c r="C221" s="200"/>
      <c r="D221" s="201"/>
      <c r="E221" s="215" t="s">
        <v>548</v>
      </c>
      <c r="F221" s="436" t="s">
        <v>597</v>
      </c>
      <c r="G221" s="436"/>
      <c r="H221" s="436"/>
      <c r="I221" s="207"/>
      <c r="J221" s="203"/>
      <c r="K221" s="204"/>
      <c r="L221" s="205"/>
      <c r="M221" s="213"/>
      <c r="N221" s="213"/>
      <c r="O221" s="213"/>
      <c r="P221" s="213"/>
      <c r="Q221" s="213"/>
      <c r="R221" s="213"/>
      <c r="S221" s="213"/>
      <c r="T221" s="213"/>
      <c r="U221" s="213"/>
      <c r="V221" s="213"/>
    </row>
    <row r="222" spans="1:22" s="198" customFormat="1" ht="87.75" customHeight="1">
      <c r="B222" s="199"/>
      <c r="C222" s="200"/>
      <c r="D222" s="201"/>
      <c r="E222" s="215" t="s">
        <v>539</v>
      </c>
      <c r="F222" s="436" t="s">
        <v>598</v>
      </c>
      <c r="G222" s="436"/>
      <c r="H222" s="436"/>
      <c r="I222" s="207"/>
      <c r="J222" s="203"/>
      <c r="K222" s="204"/>
      <c r="L222" s="205"/>
      <c r="M222" s="213"/>
      <c r="N222" s="213"/>
      <c r="O222" s="213"/>
      <c r="P222" s="213"/>
      <c r="Q222" s="213"/>
      <c r="R222" s="213"/>
      <c r="S222" s="213"/>
      <c r="T222" s="213"/>
      <c r="U222" s="213"/>
      <c r="V222" s="213"/>
    </row>
    <row r="223" spans="1:22" s="198" customFormat="1" ht="84" customHeight="1">
      <c r="B223" s="199"/>
      <c r="C223" s="200"/>
      <c r="D223" s="201"/>
      <c r="E223" s="215" t="s">
        <v>541</v>
      </c>
      <c r="F223" s="436" t="s">
        <v>599</v>
      </c>
      <c r="G223" s="436"/>
      <c r="H223" s="436"/>
      <c r="I223" s="207"/>
      <c r="J223" s="203"/>
      <c r="K223" s="204"/>
      <c r="L223" s="205"/>
      <c r="M223" s="213"/>
      <c r="N223" s="213"/>
      <c r="O223" s="213"/>
      <c r="P223" s="213"/>
      <c r="Q223" s="213"/>
      <c r="R223" s="213"/>
      <c r="S223" s="213"/>
      <c r="T223" s="213"/>
      <c r="U223" s="213"/>
      <c r="V223" s="213"/>
    </row>
    <row r="224" spans="1:22" s="198" customFormat="1" ht="21.9" customHeight="1">
      <c r="B224" s="199"/>
      <c r="C224" s="200" t="s">
        <v>21</v>
      </c>
      <c r="D224" s="201"/>
      <c r="E224" s="206" t="s">
        <v>600</v>
      </c>
      <c r="F224" s="215"/>
      <c r="H224" s="203"/>
      <c r="I224" s="202"/>
      <c r="J224" s="203"/>
      <c r="K224" s="204"/>
      <c r="L224" s="205"/>
      <c r="M224" s="213"/>
      <c r="N224" s="213"/>
      <c r="O224" s="213"/>
      <c r="P224" s="213"/>
      <c r="Q224" s="213"/>
      <c r="R224" s="213"/>
      <c r="S224" s="213"/>
      <c r="T224" s="213"/>
      <c r="U224" s="213"/>
      <c r="V224" s="213"/>
    </row>
    <row r="225" spans="2:22" s="198" customFormat="1" ht="91.5" customHeight="1">
      <c r="B225" s="199"/>
      <c r="C225" s="200"/>
      <c r="D225" s="201"/>
      <c r="E225" s="436" t="s">
        <v>601</v>
      </c>
      <c r="F225" s="436"/>
      <c r="G225" s="436"/>
      <c r="H225" s="436"/>
      <c r="I225" s="207"/>
      <c r="J225" s="203"/>
      <c r="K225" s="204"/>
      <c r="L225" s="205"/>
      <c r="M225" s="213"/>
      <c r="N225" s="213"/>
      <c r="O225" s="213"/>
      <c r="P225" s="213"/>
      <c r="Q225" s="213"/>
      <c r="R225" s="213"/>
      <c r="S225" s="213"/>
      <c r="T225" s="213"/>
      <c r="U225" s="213"/>
      <c r="V225" s="213"/>
    </row>
    <row r="226" spans="2:22" s="198" customFormat="1" ht="14">
      <c r="B226" s="199"/>
      <c r="C226" s="200"/>
      <c r="D226" s="201"/>
      <c r="E226" s="207"/>
      <c r="F226" s="208"/>
      <c r="G226" s="208"/>
      <c r="H226" s="287"/>
      <c r="I226" s="207"/>
      <c r="J226" s="203"/>
      <c r="K226" s="204"/>
      <c r="L226" s="205"/>
      <c r="M226" s="213"/>
      <c r="N226" s="213"/>
      <c r="O226" s="213"/>
      <c r="P226" s="213"/>
      <c r="Q226" s="213"/>
      <c r="R226" s="213"/>
      <c r="S226" s="213"/>
      <c r="T226" s="213"/>
      <c r="U226" s="213"/>
      <c r="V226" s="213"/>
    </row>
    <row r="227" spans="2:22" s="198" customFormat="1" ht="32.25" customHeight="1">
      <c r="B227" s="199"/>
      <c r="C227" s="200" t="s">
        <v>20</v>
      </c>
      <c r="D227" s="201"/>
      <c r="E227" s="470" t="s">
        <v>602</v>
      </c>
      <c r="F227" s="471"/>
      <c r="G227" s="471"/>
      <c r="H227" s="472"/>
      <c r="I227" s="207"/>
      <c r="J227" s="203"/>
      <c r="K227" s="204"/>
      <c r="L227" s="205"/>
      <c r="M227" s="213"/>
      <c r="N227" s="213"/>
      <c r="O227" s="213"/>
      <c r="P227" s="213"/>
      <c r="Q227" s="213"/>
      <c r="R227" s="213"/>
      <c r="S227" s="213"/>
      <c r="T227" s="213"/>
      <c r="U227" s="213"/>
      <c r="V227" s="213"/>
    </row>
    <row r="228" spans="2:22" s="198" customFormat="1" ht="14">
      <c r="B228" s="199"/>
      <c r="C228" s="200"/>
      <c r="D228" s="201"/>
      <c r="E228" s="288" t="s">
        <v>603</v>
      </c>
      <c r="F228" s="208"/>
      <c r="G228" s="208"/>
      <c r="H228" s="287"/>
      <c r="I228" s="207"/>
      <c r="J228" s="203"/>
      <c r="K228" s="204"/>
      <c r="L228" s="205"/>
      <c r="M228" s="213"/>
      <c r="N228" s="213"/>
      <c r="O228" s="213"/>
      <c r="P228" s="213"/>
      <c r="Q228" s="213"/>
      <c r="R228" s="213"/>
      <c r="S228" s="213"/>
      <c r="T228" s="213"/>
      <c r="U228" s="213"/>
      <c r="V228" s="213"/>
    </row>
    <row r="229" spans="2:22" s="198" customFormat="1" ht="14">
      <c r="B229" s="199"/>
      <c r="C229" s="200"/>
      <c r="D229" s="201"/>
      <c r="E229" s="288"/>
      <c r="F229" s="208"/>
      <c r="G229" s="208"/>
      <c r="H229" s="287"/>
      <c r="I229" s="207"/>
      <c r="J229" s="203"/>
      <c r="K229" s="204"/>
      <c r="L229" s="205"/>
      <c r="M229" s="213"/>
      <c r="N229" s="213"/>
      <c r="O229" s="213"/>
      <c r="P229" s="213"/>
      <c r="Q229" s="213"/>
      <c r="R229" s="213"/>
      <c r="S229" s="213"/>
      <c r="T229" s="213"/>
      <c r="U229" s="213"/>
      <c r="V229" s="213"/>
    </row>
    <row r="230" spans="2:22" s="198" customFormat="1" ht="30.75" customHeight="1">
      <c r="B230" s="199"/>
      <c r="C230" s="200"/>
      <c r="D230" s="201"/>
      <c r="E230" s="473" t="s">
        <v>604</v>
      </c>
      <c r="F230" s="474"/>
      <c r="G230" s="474"/>
      <c r="H230" s="475"/>
      <c r="I230" s="207"/>
      <c r="J230" s="203"/>
      <c r="K230" s="204"/>
      <c r="L230" s="205"/>
      <c r="M230" s="213"/>
      <c r="N230" s="213"/>
      <c r="O230" s="213"/>
      <c r="P230" s="213"/>
      <c r="Q230" s="213"/>
      <c r="R230" s="213"/>
      <c r="S230" s="213"/>
      <c r="T230" s="213"/>
      <c r="U230" s="213"/>
      <c r="V230" s="213"/>
    </row>
    <row r="231" spans="2:22" s="198" customFormat="1" ht="14">
      <c r="B231" s="199"/>
      <c r="C231" s="200"/>
      <c r="D231" s="201"/>
      <c r="E231" s="288"/>
      <c r="F231" s="208"/>
      <c r="G231" s="208"/>
      <c r="H231" s="287"/>
      <c r="I231" s="207"/>
      <c r="J231" s="203"/>
      <c r="K231" s="204"/>
      <c r="L231" s="205"/>
      <c r="M231" s="213"/>
      <c r="N231" s="213"/>
      <c r="O231" s="213"/>
      <c r="P231" s="213"/>
      <c r="Q231" s="213"/>
      <c r="R231" s="213"/>
      <c r="S231" s="213"/>
      <c r="T231" s="213"/>
      <c r="U231" s="213"/>
      <c r="V231" s="213"/>
    </row>
    <row r="232" spans="2:22" s="198" customFormat="1" ht="14">
      <c r="B232" s="199"/>
      <c r="C232" s="200"/>
      <c r="D232" s="201"/>
      <c r="E232" s="288" t="s">
        <v>605</v>
      </c>
      <c r="F232" s="208"/>
      <c r="G232" s="208"/>
      <c r="H232" s="287"/>
      <c r="I232" s="207"/>
      <c r="J232" s="203"/>
      <c r="K232" s="204"/>
      <c r="L232" s="205"/>
      <c r="M232" s="213"/>
      <c r="N232" s="213"/>
      <c r="O232" s="213"/>
      <c r="P232" s="213"/>
      <c r="Q232" s="213"/>
      <c r="R232" s="213"/>
      <c r="S232" s="213"/>
      <c r="T232" s="213"/>
      <c r="U232" s="213"/>
      <c r="V232" s="213"/>
    </row>
    <row r="233" spans="2:22" s="198" customFormat="1" ht="14">
      <c r="B233" s="199"/>
      <c r="C233" s="200"/>
      <c r="D233" s="201"/>
      <c r="E233" s="288"/>
      <c r="F233" s="208"/>
      <c r="G233" s="208"/>
      <c r="H233" s="287"/>
      <c r="I233" s="207"/>
      <c r="J233" s="203"/>
      <c r="K233" s="204"/>
      <c r="L233" s="205"/>
      <c r="M233" s="213"/>
      <c r="N233" s="213"/>
      <c r="O233" s="213"/>
      <c r="P233" s="213"/>
      <c r="Q233" s="213"/>
      <c r="R233" s="213"/>
      <c r="S233" s="213"/>
      <c r="T233" s="213"/>
      <c r="U233" s="213"/>
      <c r="V233" s="213"/>
    </row>
    <row r="234" spans="2:22" s="198" customFormat="1" ht="14">
      <c r="B234" s="199"/>
      <c r="C234" s="200"/>
      <c r="D234" s="201"/>
      <c r="E234" s="288" t="s">
        <v>606</v>
      </c>
      <c r="F234" s="208"/>
      <c r="G234" s="208"/>
      <c r="H234" s="287"/>
      <c r="I234" s="207"/>
      <c r="J234" s="203"/>
      <c r="K234" s="204"/>
      <c r="L234" s="205"/>
      <c r="M234" s="213"/>
      <c r="N234" s="213"/>
      <c r="O234" s="213"/>
      <c r="P234" s="213"/>
      <c r="Q234" s="213"/>
      <c r="R234" s="213"/>
      <c r="S234" s="213"/>
      <c r="T234" s="213"/>
      <c r="U234" s="213"/>
      <c r="V234" s="213"/>
    </row>
    <row r="235" spans="2:22" s="198" customFormat="1" ht="14">
      <c r="B235" s="199"/>
      <c r="C235" s="200"/>
      <c r="D235" s="201"/>
      <c r="E235" s="207"/>
      <c r="F235" s="208"/>
      <c r="G235" s="208"/>
      <c r="H235" s="287"/>
      <c r="I235" s="207"/>
      <c r="J235" s="203"/>
      <c r="K235" s="204"/>
      <c r="L235" s="205"/>
      <c r="M235" s="213"/>
      <c r="N235" s="213"/>
      <c r="O235" s="213"/>
      <c r="P235" s="213"/>
      <c r="Q235" s="213"/>
      <c r="R235" s="213"/>
      <c r="S235" s="213"/>
      <c r="T235" s="213"/>
      <c r="U235" s="213"/>
      <c r="V235" s="213"/>
    </row>
    <row r="236" spans="2:22" s="198" customFormat="1" ht="21.9" customHeight="1">
      <c r="B236" s="199"/>
      <c r="C236" s="200" t="s">
        <v>18</v>
      </c>
      <c r="D236" s="201"/>
      <c r="E236" s="289" t="s">
        <v>607</v>
      </c>
      <c r="F236" s="215"/>
      <c r="H236" s="290"/>
      <c r="I236" s="202"/>
      <c r="J236" s="203"/>
      <c r="K236" s="204"/>
      <c r="L236" s="205"/>
      <c r="M236" s="213"/>
      <c r="N236" s="213"/>
      <c r="O236" s="213"/>
      <c r="P236" s="213"/>
      <c r="Q236" s="213"/>
      <c r="R236" s="213"/>
      <c r="S236" s="213"/>
      <c r="T236" s="213"/>
      <c r="U236" s="213"/>
      <c r="V236" s="213"/>
    </row>
    <row r="237" spans="2:22" s="198" customFormat="1" ht="66.75" customHeight="1">
      <c r="B237" s="199"/>
      <c r="C237" s="200"/>
      <c r="D237" s="201"/>
      <c r="E237" s="437" t="s">
        <v>608</v>
      </c>
      <c r="F237" s="436"/>
      <c r="G237" s="436"/>
      <c r="H237" s="423"/>
      <c r="I237" s="207"/>
      <c r="J237" s="203"/>
      <c r="K237" s="204"/>
      <c r="L237" s="205"/>
      <c r="M237" s="213"/>
      <c r="N237" s="213"/>
      <c r="O237" s="213"/>
      <c r="P237" s="213"/>
      <c r="Q237" s="213"/>
      <c r="R237" s="213"/>
      <c r="S237" s="213"/>
      <c r="T237" s="213"/>
      <c r="U237" s="213"/>
      <c r="V237" s="213"/>
    </row>
    <row r="238" spans="2:22" s="198" customFormat="1" ht="14">
      <c r="B238" s="199"/>
      <c r="C238" s="200"/>
      <c r="D238" s="201"/>
      <c r="E238" s="207"/>
      <c r="F238" s="208"/>
      <c r="G238" s="208"/>
      <c r="H238" s="208"/>
      <c r="I238" s="207"/>
      <c r="J238" s="203"/>
      <c r="K238" s="204"/>
      <c r="L238" s="205"/>
      <c r="M238" s="213"/>
      <c r="N238" s="213"/>
      <c r="O238" s="213"/>
      <c r="P238" s="213"/>
      <c r="Q238" s="213"/>
      <c r="R238" s="213"/>
      <c r="S238" s="213"/>
      <c r="T238" s="213"/>
      <c r="U238" s="213"/>
      <c r="V238" s="213"/>
    </row>
    <row r="239" spans="2:22" s="198" customFormat="1" ht="14">
      <c r="B239" s="199"/>
      <c r="C239" s="200"/>
      <c r="D239" s="201"/>
      <c r="E239" s="207"/>
      <c r="F239" s="208"/>
      <c r="G239" s="208"/>
      <c r="H239" s="208"/>
      <c r="I239" s="208"/>
      <c r="J239" s="203"/>
      <c r="K239" s="204"/>
      <c r="L239" s="205"/>
      <c r="M239" s="213"/>
      <c r="N239" s="213"/>
      <c r="O239" s="213"/>
      <c r="P239" s="213"/>
      <c r="Q239" s="213"/>
      <c r="R239" s="213"/>
      <c r="S239" s="213"/>
      <c r="T239" s="213"/>
      <c r="U239" s="213"/>
      <c r="V239" s="213"/>
    </row>
    <row r="240" spans="2:22" s="198" customFormat="1" ht="14">
      <c r="B240" s="199"/>
      <c r="C240" s="200"/>
      <c r="D240" s="201"/>
      <c r="E240" s="207"/>
      <c r="F240" s="208"/>
      <c r="G240" s="208"/>
      <c r="H240" s="208"/>
      <c r="I240" s="208"/>
      <c r="J240" s="203"/>
      <c r="K240" s="204"/>
      <c r="L240" s="205"/>
      <c r="M240" s="213"/>
      <c r="N240" s="213"/>
      <c r="O240" s="213"/>
      <c r="P240" s="213"/>
      <c r="Q240" s="213"/>
      <c r="R240" s="213"/>
      <c r="S240" s="213"/>
      <c r="T240" s="213"/>
      <c r="U240" s="213"/>
      <c r="V240" s="213"/>
    </row>
    <row r="241" spans="2:22" s="198" customFormat="1" ht="14">
      <c r="B241" s="199"/>
      <c r="C241" s="200"/>
      <c r="D241" s="201"/>
      <c r="E241" s="207"/>
      <c r="F241" s="208"/>
      <c r="G241" s="208"/>
      <c r="H241" s="208"/>
      <c r="I241" s="208"/>
      <c r="J241" s="203"/>
      <c r="K241" s="204"/>
      <c r="L241" s="205"/>
      <c r="M241" s="213"/>
      <c r="N241" s="213"/>
      <c r="O241" s="213"/>
      <c r="P241" s="213"/>
      <c r="Q241" s="213"/>
      <c r="R241" s="213"/>
      <c r="S241" s="213"/>
      <c r="T241" s="213"/>
      <c r="U241" s="213"/>
      <c r="V241" s="213"/>
    </row>
    <row r="242" spans="2:22" s="198" customFormat="1" ht="14">
      <c r="B242" s="199"/>
      <c r="C242" s="200"/>
      <c r="D242" s="201"/>
      <c r="E242" s="207"/>
      <c r="F242" s="208"/>
      <c r="G242" s="208"/>
      <c r="H242" s="208"/>
      <c r="I242" s="208"/>
      <c r="J242" s="203"/>
      <c r="K242" s="204"/>
      <c r="L242" s="205"/>
      <c r="M242" s="213"/>
      <c r="N242" s="213"/>
      <c r="O242" s="213"/>
      <c r="P242" s="213"/>
      <c r="Q242" s="213"/>
      <c r="R242" s="213"/>
      <c r="S242" s="213"/>
      <c r="T242" s="213"/>
      <c r="U242" s="213"/>
      <c r="V242" s="213"/>
    </row>
    <row r="243" spans="2:22" s="198" customFormat="1" ht="14">
      <c r="B243" s="199"/>
      <c r="C243" s="200"/>
      <c r="D243" s="201"/>
      <c r="E243" s="207"/>
      <c r="F243" s="208"/>
      <c r="G243" s="208"/>
      <c r="H243" s="208"/>
      <c r="I243" s="208"/>
      <c r="J243" s="203"/>
      <c r="K243" s="204"/>
      <c r="L243" s="205"/>
      <c r="M243" s="213"/>
      <c r="N243" s="213"/>
      <c r="O243" s="213"/>
      <c r="P243" s="213"/>
      <c r="Q243" s="213"/>
      <c r="R243" s="213"/>
      <c r="S243" s="213"/>
      <c r="T243" s="213"/>
      <c r="U243" s="213"/>
      <c r="V243" s="213"/>
    </row>
    <row r="244" spans="2:22" s="198" customFormat="1" ht="14">
      <c r="B244" s="199"/>
      <c r="C244" s="200"/>
      <c r="D244" s="201"/>
      <c r="E244" s="207"/>
      <c r="F244" s="208"/>
      <c r="G244" s="208"/>
      <c r="H244" s="208"/>
      <c r="I244" s="208"/>
      <c r="J244" s="203"/>
      <c r="K244" s="204"/>
      <c r="L244" s="205"/>
      <c r="M244" s="213"/>
      <c r="N244" s="213"/>
      <c r="O244" s="213"/>
      <c r="P244" s="213"/>
      <c r="Q244" s="213"/>
      <c r="R244" s="213"/>
      <c r="S244" s="213"/>
      <c r="T244" s="213"/>
      <c r="U244" s="213"/>
      <c r="V244" s="213"/>
    </row>
    <row r="245" spans="2:22" s="198" customFormat="1" ht="30" customHeight="1" thickBot="1">
      <c r="B245" s="252"/>
      <c r="C245" s="221"/>
      <c r="D245" s="222"/>
      <c r="E245" s="446" t="s">
        <v>490</v>
      </c>
      <c r="F245" s="447"/>
      <c r="G245" s="447"/>
      <c r="H245" s="448"/>
      <c r="I245" s="223"/>
      <c r="J245" s="224"/>
      <c r="K245" s="243">
        <f>SUM(K220:K238)</f>
        <v>0</v>
      </c>
      <c r="L245" s="226"/>
      <c r="M245" s="213"/>
      <c r="N245" s="213"/>
      <c r="O245" s="213"/>
      <c r="P245" s="213"/>
      <c r="Q245" s="213"/>
      <c r="R245" s="213"/>
      <c r="S245" s="213"/>
      <c r="T245" s="213"/>
      <c r="U245" s="213"/>
      <c r="V245" s="213"/>
    </row>
    <row r="246" spans="2:22" s="198" customFormat="1" ht="21.9" customHeight="1" thickTop="1">
      <c r="C246" s="253"/>
      <c r="D246" s="254"/>
      <c r="E246" s="254"/>
      <c r="G246" s="203"/>
      <c r="H246" s="203"/>
      <c r="I246" s="203"/>
      <c r="J246" s="203"/>
      <c r="K246" s="255"/>
      <c r="L246" s="256"/>
      <c r="M246" s="213"/>
      <c r="N246" s="213"/>
      <c r="O246" s="213"/>
      <c r="P246" s="213"/>
      <c r="Q246" s="213"/>
      <c r="R246" s="213"/>
      <c r="S246" s="213"/>
      <c r="T246" s="213"/>
      <c r="U246" s="213"/>
      <c r="V246" s="213"/>
    </row>
    <row r="247" spans="2:22" s="198" customFormat="1" ht="21.9" customHeight="1">
      <c r="C247" s="449" t="s">
        <v>455</v>
      </c>
      <c r="D247" s="425"/>
      <c r="E247" s="425"/>
      <c r="F247" s="425"/>
      <c r="G247" s="425"/>
      <c r="H247" s="425"/>
      <c r="I247" s="291"/>
      <c r="J247" s="291"/>
      <c r="K247" s="228"/>
      <c r="L247" s="292" t="s">
        <v>609</v>
      </c>
      <c r="M247" s="213"/>
      <c r="N247" s="213"/>
      <c r="O247" s="213"/>
      <c r="P247" s="213"/>
      <c r="Q247" s="213"/>
      <c r="R247" s="213"/>
      <c r="S247" s="213"/>
      <c r="T247" s="213"/>
      <c r="U247" s="213"/>
      <c r="V247" s="213"/>
    </row>
    <row r="248" spans="2:22" s="198" customFormat="1" ht="21.9" customHeight="1">
      <c r="B248" s="199"/>
      <c r="C248" s="200" t="s">
        <v>24</v>
      </c>
      <c r="D248" s="201"/>
      <c r="E248" s="206" t="s">
        <v>610</v>
      </c>
      <c r="F248" s="215"/>
      <c r="H248" s="203"/>
      <c r="I248" s="202"/>
      <c r="J248" s="203"/>
      <c r="K248" s="204"/>
      <c r="L248" s="205"/>
      <c r="M248" s="213"/>
      <c r="N248" s="213"/>
      <c r="O248" s="213"/>
      <c r="P248" s="213"/>
      <c r="Q248" s="213"/>
      <c r="R248" s="213"/>
      <c r="S248" s="213"/>
      <c r="T248" s="213"/>
      <c r="U248" s="213"/>
      <c r="V248" s="213"/>
    </row>
    <row r="249" spans="2:22" s="198" customFormat="1" ht="78" customHeight="1">
      <c r="B249" s="199"/>
      <c r="C249" s="200"/>
      <c r="D249" s="201"/>
      <c r="E249" s="436" t="s">
        <v>611</v>
      </c>
      <c r="F249" s="436"/>
      <c r="G249" s="436"/>
      <c r="H249" s="436"/>
      <c r="I249" s="207"/>
      <c r="J249" s="203"/>
      <c r="K249" s="204"/>
      <c r="L249" s="205"/>
      <c r="M249" s="213"/>
      <c r="N249" s="213"/>
      <c r="O249" s="213"/>
      <c r="P249" s="213"/>
      <c r="Q249" s="213"/>
      <c r="R249" s="213"/>
      <c r="S249" s="213"/>
      <c r="T249" s="213"/>
      <c r="U249" s="213"/>
      <c r="V249" s="213"/>
    </row>
    <row r="250" spans="2:22" s="198" customFormat="1" ht="21.9" customHeight="1">
      <c r="B250" s="199"/>
      <c r="C250" s="200" t="s">
        <v>21</v>
      </c>
      <c r="D250" s="201"/>
      <c r="E250" s="206" t="s">
        <v>612</v>
      </c>
      <c r="F250" s="215"/>
      <c r="H250" s="203"/>
      <c r="I250" s="202"/>
      <c r="J250" s="203"/>
      <c r="K250" s="204"/>
      <c r="L250" s="205"/>
      <c r="M250" s="213"/>
      <c r="N250" s="213"/>
      <c r="O250" s="213"/>
      <c r="P250" s="213"/>
      <c r="Q250" s="213"/>
      <c r="R250" s="213"/>
      <c r="S250" s="213"/>
      <c r="T250" s="213"/>
      <c r="U250" s="213"/>
      <c r="V250" s="213"/>
    </row>
    <row r="251" spans="2:22" s="198" customFormat="1" ht="68.25" customHeight="1">
      <c r="B251" s="199"/>
      <c r="C251" s="200"/>
      <c r="D251" s="201"/>
      <c r="E251" s="436" t="s">
        <v>613</v>
      </c>
      <c r="F251" s="436"/>
      <c r="G251" s="436"/>
      <c r="H251" s="436"/>
      <c r="I251" s="207"/>
      <c r="J251" s="203"/>
      <c r="K251" s="204"/>
      <c r="L251" s="205"/>
      <c r="M251" s="213"/>
      <c r="N251" s="213"/>
      <c r="O251" s="213"/>
      <c r="P251" s="213"/>
      <c r="Q251" s="213"/>
      <c r="R251" s="213"/>
      <c r="S251" s="213"/>
      <c r="T251" s="213"/>
      <c r="U251" s="213"/>
      <c r="V251" s="213"/>
    </row>
    <row r="252" spans="2:22" s="198" customFormat="1" ht="38.25" customHeight="1">
      <c r="B252" s="199"/>
      <c r="C252" s="200"/>
      <c r="D252" s="201"/>
      <c r="E252" s="436" t="s">
        <v>614</v>
      </c>
      <c r="F252" s="436"/>
      <c r="G252" s="436"/>
      <c r="H252" s="436"/>
      <c r="I252" s="207"/>
      <c r="J252" s="203"/>
      <c r="K252" s="204"/>
      <c r="L252" s="205"/>
      <c r="M252" s="213"/>
      <c r="N252" s="213"/>
      <c r="O252" s="213"/>
      <c r="P252" s="213"/>
      <c r="Q252" s="213"/>
      <c r="R252" s="213"/>
      <c r="S252" s="213"/>
      <c r="T252" s="213"/>
      <c r="U252" s="213"/>
      <c r="V252" s="213"/>
    </row>
    <row r="253" spans="2:22" s="198" customFormat="1" ht="21.9" customHeight="1">
      <c r="B253" s="199"/>
      <c r="C253" s="200" t="s">
        <v>20</v>
      </c>
      <c r="D253" s="201"/>
      <c r="E253" s="206" t="s">
        <v>615</v>
      </c>
      <c r="G253" s="203"/>
      <c r="H253" s="203"/>
      <c r="I253" s="202"/>
      <c r="J253" s="203"/>
      <c r="K253" s="204"/>
      <c r="L253" s="205"/>
      <c r="M253" s="213"/>
      <c r="N253" s="213"/>
      <c r="O253" s="213"/>
      <c r="P253" s="213"/>
      <c r="Q253" s="213"/>
      <c r="R253" s="213"/>
      <c r="S253" s="213"/>
      <c r="T253" s="213"/>
      <c r="U253" s="213"/>
      <c r="V253" s="213"/>
    </row>
    <row r="254" spans="2:22" s="198" customFormat="1" ht="106.5" customHeight="1">
      <c r="B254" s="199"/>
      <c r="C254" s="200"/>
      <c r="D254" s="201"/>
      <c r="E254" s="436" t="s">
        <v>616</v>
      </c>
      <c r="F254" s="436"/>
      <c r="G254" s="436"/>
      <c r="H254" s="436"/>
      <c r="I254" s="207"/>
      <c r="J254" s="203"/>
      <c r="K254" s="204"/>
      <c r="L254" s="205"/>
      <c r="M254" s="213"/>
      <c r="N254" s="213"/>
      <c r="O254" s="213"/>
      <c r="P254" s="213"/>
      <c r="Q254" s="213"/>
      <c r="R254" s="213"/>
      <c r="S254" s="213"/>
      <c r="T254" s="213"/>
      <c r="U254" s="213"/>
      <c r="V254" s="213"/>
    </row>
    <row r="255" spans="2:22" s="198" customFormat="1" ht="21.9" customHeight="1">
      <c r="B255" s="199"/>
      <c r="C255" s="200" t="s">
        <v>18</v>
      </c>
      <c r="D255" s="201"/>
      <c r="E255" s="206" t="s">
        <v>617</v>
      </c>
      <c r="G255" s="203"/>
      <c r="H255" s="203"/>
      <c r="I255" s="202"/>
      <c r="J255" s="203"/>
      <c r="K255" s="204"/>
      <c r="L255" s="205"/>
      <c r="M255" s="213"/>
      <c r="N255" s="213"/>
      <c r="O255" s="213"/>
      <c r="P255" s="213"/>
      <c r="Q255" s="213"/>
      <c r="R255" s="213"/>
      <c r="S255" s="213"/>
      <c r="T255" s="213"/>
      <c r="U255" s="213"/>
      <c r="V255" s="213"/>
    </row>
    <row r="256" spans="2:22" s="198" customFormat="1" ht="45.75" customHeight="1">
      <c r="B256" s="199"/>
      <c r="C256" s="200"/>
      <c r="D256" s="201"/>
      <c r="E256" s="436" t="s">
        <v>618</v>
      </c>
      <c r="F256" s="436"/>
      <c r="G256" s="436"/>
      <c r="H256" s="436"/>
      <c r="I256" s="207"/>
      <c r="J256" s="203"/>
      <c r="K256" s="204"/>
      <c r="L256" s="205"/>
      <c r="M256" s="213"/>
      <c r="N256" s="213"/>
      <c r="O256" s="213"/>
      <c r="P256" s="213"/>
      <c r="Q256" s="213"/>
      <c r="R256" s="213"/>
      <c r="S256" s="213"/>
      <c r="T256" s="213"/>
      <c r="U256" s="213"/>
      <c r="V256" s="213"/>
    </row>
    <row r="257" spans="2:22" s="198" customFormat="1" ht="14">
      <c r="B257" s="199"/>
      <c r="C257" s="200"/>
      <c r="D257" s="201"/>
      <c r="E257" s="206"/>
      <c r="G257" s="203"/>
      <c r="H257" s="203"/>
      <c r="I257" s="202"/>
      <c r="J257" s="203"/>
      <c r="K257" s="204"/>
      <c r="L257" s="205"/>
      <c r="M257" s="213"/>
      <c r="N257" s="213"/>
      <c r="O257" s="213"/>
      <c r="P257" s="213"/>
      <c r="Q257" s="213"/>
      <c r="R257" s="213"/>
      <c r="S257" s="213"/>
      <c r="T257" s="213"/>
      <c r="U257" s="213"/>
      <c r="V257" s="213"/>
    </row>
    <row r="258" spans="2:22" s="198" customFormat="1" ht="14">
      <c r="B258" s="199"/>
      <c r="C258" s="200" t="s">
        <v>16</v>
      </c>
      <c r="D258" s="201"/>
      <c r="E258" s="206" t="s">
        <v>619</v>
      </c>
      <c r="G258" s="203"/>
      <c r="H258" s="203"/>
      <c r="I258" s="202"/>
      <c r="J258" s="203"/>
      <c r="K258" s="204"/>
      <c r="L258" s="205"/>
      <c r="M258" s="213"/>
      <c r="N258" s="213"/>
      <c r="O258" s="213"/>
      <c r="P258" s="213"/>
      <c r="Q258" s="213"/>
      <c r="R258" s="213"/>
      <c r="S258" s="213"/>
      <c r="T258" s="213"/>
      <c r="U258" s="213"/>
      <c r="V258" s="213"/>
    </row>
    <row r="259" spans="2:22" s="198" customFormat="1" ht="14">
      <c r="B259" s="199"/>
      <c r="C259" s="200"/>
      <c r="D259" s="201"/>
      <c r="E259" s="436" t="s">
        <v>620</v>
      </c>
      <c r="F259" s="436"/>
      <c r="G259" s="436"/>
      <c r="H259" s="436"/>
      <c r="I259" s="207"/>
      <c r="J259" s="203"/>
      <c r="K259" s="204"/>
      <c r="L259" s="205"/>
      <c r="M259" s="213"/>
      <c r="N259" s="213"/>
      <c r="O259" s="213"/>
      <c r="P259" s="213"/>
      <c r="Q259" s="213"/>
      <c r="R259" s="213"/>
      <c r="S259" s="213"/>
      <c r="T259" s="213"/>
      <c r="U259" s="213"/>
      <c r="V259" s="213"/>
    </row>
    <row r="260" spans="2:22" s="198" customFormat="1" ht="84.75" customHeight="1">
      <c r="B260" s="199"/>
      <c r="C260" s="200"/>
      <c r="D260" s="201"/>
      <c r="E260" s="450" t="s">
        <v>621</v>
      </c>
      <c r="F260" s="451"/>
      <c r="G260" s="451"/>
      <c r="H260" s="476"/>
      <c r="I260" s="207"/>
      <c r="J260" s="203"/>
      <c r="K260" s="204"/>
      <c r="L260" s="205"/>
      <c r="M260" s="213"/>
      <c r="N260" s="213"/>
      <c r="O260" s="213"/>
      <c r="P260" s="213"/>
      <c r="Q260" s="213"/>
      <c r="R260" s="213"/>
      <c r="S260" s="213"/>
      <c r="T260" s="213"/>
      <c r="U260" s="213"/>
      <c r="V260" s="213"/>
    </row>
    <row r="261" spans="2:22" s="198" customFormat="1" ht="14">
      <c r="B261" s="199"/>
      <c r="C261" s="200"/>
      <c r="D261" s="201"/>
      <c r="E261" s="293"/>
      <c r="F261" s="261"/>
      <c r="G261" s="261"/>
      <c r="H261" s="261"/>
      <c r="I261" s="207"/>
      <c r="J261" s="203"/>
      <c r="K261" s="204"/>
      <c r="L261" s="205"/>
      <c r="M261" s="213"/>
      <c r="N261" s="213"/>
      <c r="O261" s="213"/>
      <c r="P261" s="213"/>
      <c r="Q261" s="213"/>
      <c r="R261" s="213"/>
      <c r="S261" s="213"/>
      <c r="T261" s="213"/>
      <c r="U261" s="213"/>
      <c r="V261" s="213"/>
    </row>
    <row r="262" spans="2:22" s="198" customFormat="1" ht="15" customHeight="1">
      <c r="B262" s="199"/>
      <c r="C262" s="200"/>
      <c r="D262" s="201"/>
      <c r="E262" s="477" t="s">
        <v>622</v>
      </c>
      <c r="F262" s="478"/>
      <c r="G262" s="208"/>
      <c r="H262" s="208"/>
      <c r="I262" s="207"/>
      <c r="J262" s="203"/>
      <c r="K262" s="204"/>
      <c r="L262" s="205"/>
      <c r="M262" s="213"/>
      <c r="N262" s="213"/>
      <c r="O262" s="213"/>
      <c r="P262" s="213"/>
      <c r="Q262" s="213"/>
      <c r="R262" s="213"/>
      <c r="S262" s="213"/>
      <c r="T262" s="213"/>
      <c r="U262" s="213"/>
      <c r="V262" s="213"/>
    </row>
    <row r="263" spans="2:22" s="198" customFormat="1" ht="45" customHeight="1">
      <c r="B263" s="199"/>
      <c r="C263" s="200"/>
      <c r="D263" s="201"/>
      <c r="E263" s="450" t="s">
        <v>623</v>
      </c>
      <c r="F263" s="451"/>
      <c r="G263" s="451"/>
      <c r="H263" s="476"/>
      <c r="I263" s="207"/>
      <c r="J263" s="203"/>
      <c r="K263" s="204"/>
      <c r="L263" s="205"/>
      <c r="M263" s="213"/>
      <c r="N263" s="213"/>
      <c r="O263" s="213"/>
      <c r="P263" s="213"/>
      <c r="Q263" s="213"/>
      <c r="R263" s="213"/>
      <c r="S263" s="213"/>
      <c r="T263" s="213"/>
      <c r="U263" s="213"/>
      <c r="V263" s="213"/>
    </row>
    <row r="264" spans="2:22" s="198" customFormat="1" ht="43.75" customHeight="1">
      <c r="B264" s="199"/>
      <c r="C264" s="200"/>
      <c r="D264" s="201"/>
      <c r="E264" s="450" t="s">
        <v>624</v>
      </c>
      <c r="F264" s="451"/>
      <c r="G264" s="451"/>
      <c r="H264" s="476"/>
      <c r="I264" s="207"/>
      <c r="J264" s="203"/>
      <c r="K264" s="204"/>
      <c r="L264" s="205"/>
      <c r="M264" s="213"/>
      <c r="N264" s="213"/>
      <c r="O264" s="213"/>
      <c r="P264" s="213"/>
      <c r="Q264" s="213"/>
      <c r="R264" s="213"/>
      <c r="S264" s="213"/>
      <c r="T264" s="213"/>
      <c r="U264" s="213"/>
      <c r="V264" s="213"/>
    </row>
    <row r="265" spans="2:22" s="198" customFormat="1" ht="14">
      <c r="B265" s="199"/>
      <c r="C265" s="200"/>
      <c r="D265" s="201"/>
      <c r="E265" s="293"/>
      <c r="F265" s="261"/>
      <c r="G265" s="261"/>
      <c r="H265" s="294"/>
      <c r="I265" s="208"/>
      <c r="J265" s="203"/>
      <c r="K265" s="255"/>
      <c r="L265" s="205"/>
      <c r="M265" s="213"/>
      <c r="N265" s="213"/>
      <c r="O265" s="213"/>
      <c r="P265" s="213"/>
      <c r="Q265" s="213"/>
      <c r="R265" s="213"/>
      <c r="S265" s="213"/>
      <c r="T265" s="213"/>
      <c r="U265" s="213"/>
      <c r="V265" s="213"/>
    </row>
    <row r="266" spans="2:22" s="198" customFormat="1" ht="14">
      <c r="B266" s="199"/>
      <c r="C266" s="200"/>
      <c r="D266" s="201"/>
      <c r="E266" s="293"/>
      <c r="F266" s="261"/>
      <c r="G266" s="261"/>
      <c r="H266" s="294"/>
      <c r="I266" s="208"/>
      <c r="J266" s="203"/>
      <c r="K266" s="255"/>
      <c r="L266" s="205"/>
      <c r="M266" s="213"/>
      <c r="N266" s="213"/>
      <c r="O266" s="213"/>
      <c r="P266" s="213"/>
      <c r="Q266" s="213"/>
      <c r="R266" s="213"/>
      <c r="S266" s="213"/>
      <c r="T266" s="213"/>
      <c r="U266" s="213"/>
      <c r="V266" s="213"/>
    </row>
    <row r="267" spans="2:22" s="198" customFormat="1" ht="14">
      <c r="B267" s="199"/>
      <c r="C267" s="200"/>
      <c r="D267" s="201"/>
      <c r="E267" s="293"/>
      <c r="F267" s="261"/>
      <c r="G267" s="261"/>
      <c r="H267" s="294"/>
      <c r="I267" s="208"/>
      <c r="J267" s="203"/>
      <c r="K267" s="255"/>
      <c r="L267" s="205"/>
      <c r="M267" s="213"/>
      <c r="N267" s="213"/>
      <c r="O267" s="213"/>
      <c r="P267" s="213"/>
      <c r="Q267" s="213"/>
      <c r="R267" s="213"/>
      <c r="S267" s="213"/>
      <c r="T267" s="213"/>
      <c r="U267" s="213"/>
      <c r="V267" s="213"/>
    </row>
    <row r="268" spans="2:22" s="198" customFormat="1" ht="14">
      <c r="B268" s="199"/>
      <c r="C268" s="200"/>
      <c r="D268" s="201"/>
      <c r="E268" s="293"/>
      <c r="F268" s="261"/>
      <c r="G268" s="261"/>
      <c r="H268" s="294"/>
      <c r="I268" s="208"/>
      <c r="J268" s="203"/>
      <c r="K268" s="255"/>
      <c r="L268" s="205"/>
      <c r="M268" s="213"/>
      <c r="N268" s="213"/>
      <c r="O268" s="213"/>
      <c r="P268" s="213"/>
      <c r="Q268" s="213"/>
      <c r="R268" s="213"/>
      <c r="S268" s="213"/>
      <c r="T268" s="213"/>
      <c r="U268" s="213"/>
      <c r="V268" s="213"/>
    </row>
    <row r="269" spans="2:22" s="198" customFormat="1" ht="14">
      <c r="B269" s="199"/>
      <c r="C269" s="200"/>
      <c r="D269" s="201"/>
      <c r="E269" s="293"/>
      <c r="F269" s="261"/>
      <c r="G269" s="261"/>
      <c r="H269" s="294"/>
      <c r="I269" s="208"/>
      <c r="J269" s="203"/>
      <c r="K269" s="255"/>
      <c r="L269" s="205"/>
      <c r="M269" s="213"/>
      <c r="N269" s="213"/>
      <c r="O269" s="213"/>
      <c r="P269" s="213"/>
      <c r="Q269" s="213"/>
      <c r="R269" s="213"/>
      <c r="S269" s="213"/>
      <c r="T269" s="213"/>
      <c r="U269" s="213"/>
      <c r="V269" s="213"/>
    </row>
    <row r="270" spans="2:22" s="198" customFormat="1" ht="14">
      <c r="B270" s="199"/>
      <c r="C270" s="200"/>
      <c r="D270" s="201"/>
      <c r="E270" s="293"/>
      <c r="F270" s="261"/>
      <c r="G270" s="261"/>
      <c r="H270" s="294"/>
      <c r="I270" s="208"/>
      <c r="J270" s="203"/>
      <c r="K270" s="255"/>
      <c r="L270" s="205"/>
      <c r="M270" s="213"/>
      <c r="N270" s="213"/>
      <c r="O270" s="213"/>
      <c r="P270" s="213"/>
      <c r="Q270" s="213"/>
      <c r="R270" s="213"/>
      <c r="S270" s="213"/>
      <c r="T270" s="213"/>
      <c r="U270" s="213"/>
      <c r="V270" s="213"/>
    </row>
    <row r="271" spans="2:22" s="198" customFormat="1" ht="14">
      <c r="B271" s="199"/>
      <c r="C271" s="200"/>
      <c r="D271" s="201"/>
      <c r="E271" s="293"/>
      <c r="F271" s="261"/>
      <c r="G271" s="261"/>
      <c r="H271" s="294"/>
      <c r="I271" s="208"/>
      <c r="J271" s="203"/>
      <c r="K271" s="255"/>
      <c r="L271" s="205"/>
      <c r="M271" s="213"/>
      <c r="N271" s="213"/>
      <c r="O271" s="213"/>
      <c r="P271" s="213"/>
      <c r="Q271" s="213"/>
      <c r="R271" s="213"/>
      <c r="S271" s="213"/>
      <c r="T271" s="213"/>
      <c r="U271" s="213"/>
      <c r="V271" s="213"/>
    </row>
    <row r="272" spans="2:22" s="198" customFormat="1" ht="14">
      <c r="B272" s="199"/>
      <c r="C272" s="200"/>
      <c r="D272" s="201"/>
      <c r="E272" s="293"/>
      <c r="F272" s="261"/>
      <c r="G272" s="261"/>
      <c r="H272" s="294"/>
      <c r="I272" s="208"/>
      <c r="J272" s="203"/>
      <c r="K272" s="255"/>
      <c r="L272" s="205"/>
      <c r="M272" s="213"/>
      <c r="N272" s="213"/>
      <c r="O272" s="213"/>
      <c r="P272" s="213"/>
      <c r="Q272" s="213"/>
      <c r="R272" s="213"/>
      <c r="S272" s="213"/>
      <c r="T272" s="213"/>
      <c r="U272" s="213"/>
      <c r="V272" s="213"/>
    </row>
    <row r="273" spans="1:22" s="263" customFormat="1" ht="30" customHeight="1" thickBot="1">
      <c r="A273" s="198"/>
      <c r="B273" s="252"/>
      <c r="C273" s="221"/>
      <c r="D273" s="222"/>
      <c r="E273" s="446" t="s">
        <v>490</v>
      </c>
      <c r="F273" s="447"/>
      <c r="G273" s="447"/>
      <c r="H273" s="448"/>
      <c r="I273" s="223"/>
      <c r="J273" s="224"/>
      <c r="K273" s="243">
        <f>SUM(K249:K266)</f>
        <v>0</v>
      </c>
      <c r="L273" s="226"/>
      <c r="M273" s="213"/>
      <c r="N273" s="213"/>
      <c r="O273" s="213"/>
      <c r="P273" s="213"/>
      <c r="Q273" s="213"/>
      <c r="R273" s="213"/>
      <c r="S273" s="213"/>
      <c r="T273" s="213"/>
      <c r="U273" s="213"/>
      <c r="V273" s="213"/>
    </row>
    <row r="274" spans="1:22" s="198" customFormat="1" ht="14.5" thickTop="1">
      <c r="C274" s="253"/>
      <c r="D274" s="254"/>
      <c r="E274" s="254"/>
      <c r="G274" s="203"/>
      <c r="H274" s="203"/>
      <c r="I274" s="203"/>
      <c r="J274" s="203"/>
      <c r="K274" s="255"/>
      <c r="L274" s="256"/>
      <c r="M274" s="213"/>
      <c r="N274" s="213"/>
      <c r="O274" s="213"/>
      <c r="P274" s="213"/>
      <c r="Q274" s="213"/>
      <c r="R274" s="213"/>
      <c r="S274" s="213"/>
      <c r="T274" s="213"/>
      <c r="U274" s="213"/>
      <c r="V274" s="213"/>
    </row>
    <row r="275" spans="1:22" s="198" customFormat="1" ht="21.9" customHeight="1">
      <c r="C275" s="449" t="s">
        <v>455</v>
      </c>
      <c r="D275" s="425"/>
      <c r="E275" s="425"/>
      <c r="F275" s="425"/>
      <c r="G275" s="425"/>
      <c r="H275" s="425"/>
      <c r="I275" s="227"/>
      <c r="J275" s="227"/>
      <c r="K275" s="228"/>
      <c r="L275" s="229" t="s">
        <v>625</v>
      </c>
      <c r="M275" s="213"/>
      <c r="N275" s="213"/>
      <c r="O275" s="213"/>
      <c r="P275" s="213"/>
      <c r="Q275" s="213"/>
      <c r="R275" s="213"/>
      <c r="S275" s="213"/>
      <c r="T275" s="213"/>
      <c r="U275" s="213"/>
      <c r="V275" s="213"/>
    </row>
    <row r="276" spans="1:22" s="198" customFormat="1" ht="21.9" customHeight="1">
      <c r="B276" s="199"/>
      <c r="C276" s="200" t="s">
        <v>24</v>
      </c>
      <c r="D276" s="201"/>
      <c r="E276" s="206" t="s">
        <v>626</v>
      </c>
      <c r="G276" s="203"/>
      <c r="H276" s="203"/>
      <c r="I276" s="202"/>
      <c r="J276" s="203"/>
      <c r="K276" s="204"/>
      <c r="L276" s="205"/>
      <c r="M276" s="213"/>
      <c r="N276" s="213"/>
      <c r="O276" s="213"/>
      <c r="P276" s="213"/>
      <c r="Q276" s="213"/>
      <c r="R276" s="213"/>
      <c r="S276" s="213"/>
      <c r="T276" s="213"/>
      <c r="U276" s="213"/>
      <c r="V276" s="213"/>
    </row>
    <row r="277" spans="1:22" s="198" customFormat="1" ht="36" customHeight="1">
      <c r="B277" s="199"/>
      <c r="C277" s="200"/>
      <c r="D277" s="201"/>
      <c r="E277" s="436" t="s">
        <v>627</v>
      </c>
      <c r="F277" s="436"/>
      <c r="G277" s="436"/>
      <c r="H277" s="436"/>
      <c r="I277" s="207"/>
      <c r="J277" s="203"/>
      <c r="K277" s="204"/>
      <c r="L277" s="205"/>
      <c r="M277" s="213"/>
      <c r="N277" s="213"/>
      <c r="O277" s="213"/>
      <c r="P277" s="213"/>
      <c r="Q277" s="213"/>
      <c r="R277" s="213"/>
      <c r="S277" s="213"/>
      <c r="T277" s="213"/>
      <c r="U277" s="213"/>
      <c r="V277" s="213"/>
    </row>
    <row r="278" spans="1:22" s="198" customFormat="1" ht="21.9" customHeight="1">
      <c r="B278" s="199"/>
      <c r="C278" s="200" t="s">
        <v>21</v>
      </c>
      <c r="D278" s="201"/>
      <c r="E278" s="206" t="s">
        <v>628</v>
      </c>
      <c r="F278" s="295"/>
      <c r="G278" s="203"/>
      <c r="H278" s="203"/>
      <c r="I278" s="202"/>
      <c r="J278" s="203"/>
      <c r="K278" s="204"/>
      <c r="L278" s="205"/>
      <c r="M278" s="213"/>
      <c r="N278" s="213"/>
      <c r="O278" s="213"/>
      <c r="P278" s="213"/>
      <c r="Q278" s="213"/>
      <c r="R278" s="213"/>
      <c r="S278" s="213"/>
      <c r="T278" s="213"/>
      <c r="U278" s="213"/>
      <c r="V278" s="213"/>
    </row>
    <row r="279" spans="1:22" s="198" customFormat="1" ht="37.5" customHeight="1">
      <c r="B279" s="199"/>
      <c r="C279" s="200"/>
      <c r="D279" s="201"/>
      <c r="E279" s="436" t="s">
        <v>629</v>
      </c>
      <c r="F279" s="436"/>
      <c r="G279" s="436"/>
      <c r="H279" s="436"/>
      <c r="I279" s="207"/>
      <c r="J279" s="203"/>
      <c r="K279" s="204"/>
      <c r="L279" s="205"/>
      <c r="M279" s="213"/>
      <c r="N279" s="213"/>
      <c r="O279" s="213"/>
      <c r="P279" s="213"/>
      <c r="Q279" s="213"/>
      <c r="R279" s="213"/>
      <c r="S279" s="213"/>
      <c r="T279" s="213"/>
      <c r="U279" s="213"/>
      <c r="V279" s="213"/>
    </row>
    <row r="280" spans="1:22" s="198" customFormat="1" ht="36" customHeight="1">
      <c r="B280" s="199"/>
      <c r="C280" s="200"/>
      <c r="D280" s="201"/>
      <c r="E280" s="436" t="s">
        <v>630</v>
      </c>
      <c r="F280" s="436"/>
      <c r="G280" s="436"/>
      <c r="H280" s="436"/>
      <c r="I280" s="207"/>
      <c r="J280" s="203"/>
      <c r="K280" s="204"/>
      <c r="L280" s="205"/>
      <c r="M280" s="213"/>
      <c r="N280" s="213"/>
      <c r="O280" s="213"/>
      <c r="P280" s="213"/>
      <c r="Q280" s="213"/>
      <c r="R280" s="213"/>
      <c r="S280" s="213"/>
      <c r="T280" s="213"/>
      <c r="U280" s="213"/>
      <c r="V280" s="213"/>
    </row>
    <row r="281" spans="1:22" s="198" customFormat="1" ht="18" customHeight="1">
      <c r="B281" s="199"/>
      <c r="C281" s="200"/>
      <c r="D281" s="201"/>
      <c r="E281" s="206"/>
      <c r="G281" s="203"/>
      <c r="H281" s="203"/>
      <c r="I281" s="202"/>
      <c r="J281" s="203"/>
      <c r="K281" s="204"/>
      <c r="L281" s="205"/>
      <c r="M281" s="213"/>
      <c r="N281" s="213"/>
      <c r="O281" s="213"/>
      <c r="P281" s="213"/>
      <c r="Q281" s="213"/>
      <c r="R281" s="213"/>
      <c r="S281" s="213"/>
      <c r="T281" s="213"/>
      <c r="U281" s="213"/>
      <c r="V281" s="213"/>
    </row>
    <row r="282" spans="1:22" s="198" customFormat="1" ht="41.4" customHeight="1">
      <c r="B282" s="199"/>
      <c r="C282" s="200"/>
      <c r="D282" s="201"/>
      <c r="E282" s="436"/>
      <c r="F282" s="436"/>
      <c r="G282" s="436"/>
      <c r="H282" s="436"/>
      <c r="I282" s="207"/>
      <c r="J282" s="203"/>
      <c r="K282" s="296"/>
      <c r="L282" s="205"/>
      <c r="M282" s="213"/>
      <c r="N282" s="213"/>
      <c r="O282" s="213"/>
      <c r="P282" s="213"/>
      <c r="Q282" s="213"/>
      <c r="R282" s="213"/>
      <c r="S282" s="213"/>
      <c r="T282" s="213"/>
      <c r="U282" s="213"/>
      <c r="V282" s="213"/>
    </row>
    <row r="283" spans="1:22" s="198" customFormat="1" ht="21.9" customHeight="1">
      <c r="B283" s="199"/>
      <c r="C283" s="200" t="s">
        <v>18</v>
      </c>
      <c r="D283" s="201"/>
      <c r="E283" s="206" t="s">
        <v>631</v>
      </c>
      <c r="F283" s="295"/>
      <c r="G283" s="203"/>
      <c r="H283" s="203"/>
      <c r="I283" s="202"/>
      <c r="J283" s="203"/>
      <c r="K283" s="204"/>
      <c r="L283" s="205"/>
      <c r="M283" s="213"/>
      <c r="N283" s="213"/>
      <c r="O283" s="213"/>
      <c r="P283" s="213"/>
      <c r="Q283" s="213"/>
      <c r="R283" s="213"/>
      <c r="S283" s="213"/>
      <c r="T283" s="213"/>
      <c r="U283" s="213"/>
      <c r="V283" s="213"/>
    </row>
    <row r="284" spans="1:22" s="198" customFormat="1" ht="61.5" customHeight="1">
      <c r="B284" s="199"/>
      <c r="C284" s="200"/>
      <c r="D284" s="201"/>
      <c r="E284" s="436" t="s">
        <v>632</v>
      </c>
      <c r="F284" s="436"/>
      <c r="G284" s="436"/>
      <c r="H284" s="436"/>
      <c r="I284" s="207"/>
      <c r="J284" s="203"/>
      <c r="K284" s="204"/>
      <c r="L284" s="205"/>
      <c r="M284" s="213"/>
      <c r="N284" s="213"/>
      <c r="O284" s="213"/>
      <c r="P284" s="213"/>
      <c r="Q284" s="213"/>
      <c r="R284" s="213"/>
      <c r="S284" s="213"/>
      <c r="T284" s="213"/>
      <c r="U284" s="213"/>
      <c r="V284" s="213"/>
    </row>
    <row r="285" spans="1:22" s="198" customFormat="1" ht="10.5" customHeight="1">
      <c r="B285" s="199"/>
      <c r="C285" s="200"/>
      <c r="D285" s="201"/>
      <c r="E285" s="208"/>
      <c r="F285" s="208"/>
      <c r="G285" s="208"/>
      <c r="H285" s="208"/>
      <c r="I285" s="207"/>
      <c r="J285" s="203"/>
      <c r="K285" s="204"/>
      <c r="L285" s="205"/>
      <c r="M285" s="213"/>
      <c r="N285" s="213"/>
      <c r="O285" s="213"/>
      <c r="P285" s="213"/>
      <c r="Q285" s="213"/>
      <c r="R285" s="213"/>
      <c r="S285" s="213"/>
      <c r="T285" s="213"/>
      <c r="U285" s="213"/>
      <c r="V285" s="213"/>
    </row>
    <row r="286" spans="1:22" s="198" customFormat="1" ht="19.5" customHeight="1">
      <c r="B286" s="199"/>
      <c r="C286" s="200" t="s">
        <v>16</v>
      </c>
      <c r="D286" s="201"/>
      <c r="E286" s="206" t="s">
        <v>633</v>
      </c>
      <c r="F286" s="295"/>
      <c r="G286" s="203"/>
      <c r="H286" s="203"/>
      <c r="I286" s="202"/>
      <c r="J286" s="203"/>
      <c r="K286" s="204"/>
      <c r="L286" s="205"/>
      <c r="M286" s="213"/>
      <c r="N286" s="213"/>
      <c r="O286" s="213"/>
      <c r="P286" s="213"/>
      <c r="Q286" s="213"/>
      <c r="R286" s="213"/>
      <c r="S286" s="213"/>
      <c r="T286" s="213"/>
      <c r="U286" s="213"/>
      <c r="V286" s="213"/>
    </row>
    <row r="287" spans="1:22" s="198" customFormat="1" ht="118.5" customHeight="1">
      <c r="B287" s="199"/>
      <c r="C287" s="200"/>
      <c r="D287" s="201"/>
      <c r="E287" s="436" t="s">
        <v>634</v>
      </c>
      <c r="F287" s="436"/>
      <c r="G287" s="436"/>
      <c r="H287" s="436"/>
      <c r="I287" s="207"/>
      <c r="J287" s="203"/>
      <c r="K287" s="204"/>
      <c r="L287" s="205"/>
      <c r="M287" s="213"/>
      <c r="N287" s="213"/>
      <c r="O287" s="213"/>
      <c r="P287" s="213"/>
      <c r="Q287" s="213"/>
      <c r="R287" s="213"/>
      <c r="S287" s="213"/>
      <c r="T287" s="213"/>
      <c r="U287" s="213"/>
      <c r="V287" s="213"/>
    </row>
    <row r="288" spans="1:22" s="198" customFormat="1" ht="33" customHeight="1">
      <c r="B288" s="199"/>
      <c r="C288" s="200" t="s">
        <v>15</v>
      </c>
      <c r="D288" s="201"/>
      <c r="E288" s="454" t="s">
        <v>635</v>
      </c>
      <c r="F288" s="479"/>
      <c r="G288" s="479"/>
      <c r="H288" s="480"/>
      <c r="I288" s="202"/>
      <c r="J288" s="203"/>
      <c r="K288" s="204"/>
      <c r="L288" s="205"/>
      <c r="M288" s="213"/>
      <c r="N288" s="213"/>
      <c r="O288" s="213"/>
      <c r="P288" s="213"/>
      <c r="Q288" s="213"/>
      <c r="R288" s="213"/>
      <c r="S288" s="213"/>
      <c r="T288" s="213"/>
      <c r="U288" s="213"/>
      <c r="V288" s="213"/>
    </row>
    <row r="289" spans="2:22" s="198" customFormat="1" ht="68.25" customHeight="1">
      <c r="B289" s="199"/>
      <c r="C289" s="200"/>
      <c r="D289" s="201"/>
      <c r="E289" s="436" t="s">
        <v>636</v>
      </c>
      <c r="F289" s="436"/>
      <c r="G289" s="436"/>
      <c r="H289" s="436"/>
      <c r="I289" s="207"/>
      <c r="J289" s="203"/>
      <c r="K289" s="204"/>
      <c r="L289" s="205"/>
      <c r="M289" s="213"/>
      <c r="N289" s="213"/>
      <c r="O289" s="213"/>
      <c r="P289" s="213"/>
      <c r="Q289" s="213"/>
      <c r="R289" s="213"/>
      <c r="S289" s="213"/>
      <c r="T289" s="213"/>
      <c r="U289" s="213"/>
      <c r="V289" s="213"/>
    </row>
    <row r="290" spans="2:22" s="198" customFormat="1" ht="12" customHeight="1">
      <c r="B290" s="199"/>
      <c r="C290" s="200"/>
      <c r="D290" s="201"/>
      <c r="E290" s="215"/>
      <c r="G290" s="203"/>
      <c r="H290" s="203"/>
      <c r="I290" s="202"/>
      <c r="J290" s="203"/>
      <c r="K290" s="204"/>
      <c r="L290" s="205"/>
      <c r="M290" s="213"/>
      <c r="N290" s="213"/>
      <c r="O290" s="213"/>
      <c r="P290" s="213"/>
      <c r="Q290" s="213"/>
      <c r="R290" s="213"/>
      <c r="S290" s="213"/>
      <c r="T290" s="213"/>
      <c r="U290" s="213"/>
      <c r="V290" s="213"/>
    </row>
    <row r="291" spans="2:22" s="198" customFormat="1" ht="12" customHeight="1">
      <c r="B291" s="199"/>
      <c r="C291" s="200"/>
      <c r="D291" s="201"/>
      <c r="E291" s="215"/>
      <c r="G291" s="203"/>
      <c r="H291" s="203"/>
      <c r="I291" s="203"/>
      <c r="J291" s="203"/>
      <c r="K291" s="204"/>
      <c r="L291" s="205"/>
      <c r="M291" s="213"/>
      <c r="N291" s="213"/>
      <c r="O291" s="213"/>
      <c r="P291" s="213"/>
      <c r="Q291" s="213"/>
      <c r="R291" s="213"/>
      <c r="S291" s="213"/>
      <c r="T291" s="213"/>
      <c r="U291" s="213"/>
      <c r="V291" s="213"/>
    </row>
    <row r="292" spans="2:22" s="198" customFormat="1" ht="12" customHeight="1">
      <c r="B292" s="199"/>
      <c r="C292" s="200"/>
      <c r="D292" s="201"/>
      <c r="E292" s="215"/>
      <c r="G292" s="203"/>
      <c r="H292" s="203"/>
      <c r="I292" s="203"/>
      <c r="J292" s="203"/>
      <c r="K292" s="204"/>
      <c r="L292" s="205"/>
      <c r="M292" s="213"/>
      <c r="N292" s="213"/>
      <c r="O292" s="213"/>
      <c r="P292" s="213"/>
      <c r="Q292" s="213"/>
      <c r="R292" s="213"/>
      <c r="S292" s="213"/>
      <c r="T292" s="213"/>
      <c r="U292" s="213"/>
      <c r="V292" s="213"/>
    </row>
    <row r="293" spans="2:22" s="198" customFormat="1" ht="12" customHeight="1">
      <c r="B293" s="199"/>
      <c r="C293" s="200"/>
      <c r="D293" s="201"/>
      <c r="E293" s="215"/>
      <c r="G293" s="203"/>
      <c r="H293" s="203"/>
      <c r="I293" s="203"/>
      <c r="J293" s="203"/>
      <c r="K293" s="204"/>
      <c r="L293" s="205"/>
      <c r="M293" s="213"/>
      <c r="N293" s="213"/>
      <c r="O293" s="213"/>
      <c r="P293" s="213"/>
      <c r="Q293" s="213"/>
      <c r="R293" s="213"/>
      <c r="S293" s="213"/>
      <c r="T293" s="213"/>
      <c r="U293" s="213"/>
      <c r="V293" s="213"/>
    </row>
    <row r="294" spans="2:22" s="198" customFormat="1" ht="12" customHeight="1">
      <c r="B294" s="199"/>
      <c r="C294" s="200"/>
      <c r="D294" s="201"/>
      <c r="E294" s="215"/>
      <c r="G294" s="203"/>
      <c r="H294" s="203"/>
      <c r="I294" s="203"/>
      <c r="J294" s="203"/>
      <c r="K294" s="204"/>
      <c r="L294" s="205"/>
      <c r="M294" s="213"/>
      <c r="N294" s="213"/>
      <c r="O294" s="213"/>
      <c r="P294" s="213"/>
      <c r="Q294" s="213"/>
      <c r="R294" s="213"/>
      <c r="S294" s="213"/>
      <c r="T294" s="213"/>
      <c r="U294" s="213"/>
      <c r="V294" s="213"/>
    </row>
    <row r="295" spans="2:22" s="198" customFormat="1" ht="12" customHeight="1">
      <c r="B295" s="199"/>
      <c r="C295" s="200"/>
      <c r="D295" s="201"/>
      <c r="E295" s="215"/>
      <c r="G295" s="203"/>
      <c r="H295" s="203"/>
      <c r="I295" s="203"/>
      <c r="J295" s="203"/>
      <c r="K295" s="204"/>
      <c r="L295" s="205"/>
      <c r="M295" s="213"/>
      <c r="N295" s="213"/>
      <c r="O295" s="213"/>
      <c r="P295" s="213"/>
      <c r="Q295" s="213"/>
      <c r="R295" s="213"/>
      <c r="S295" s="213"/>
      <c r="T295" s="213"/>
      <c r="U295" s="213"/>
      <c r="V295" s="213"/>
    </row>
    <row r="296" spans="2:22" s="198" customFormat="1" ht="12" customHeight="1">
      <c r="B296" s="199"/>
      <c r="C296" s="200"/>
      <c r="D296" s="201"/>
      <c r="E296" s="215"/>
      <c r="G296" s="203"/>
      <c r="H296" s="203"/>
      <c r="I296" s="203"/>
      <c r="J296" s="203"/>
      <c r="K296" s="204"/>
      <c r="L296" s="205"/>
      <c r="M296" s="213"/>
      <c r="N296" s="213"/>
      <c r="O296" s="213"/>
      <c r="P296" s="213"/>
      <c r="Q296" s="213"/>
      <c r="R296" s="213"/>
      <c r="S296" s="213"/>
      <c r="T296" s="213"/>
      <c r="U296" s="213"/>
      <c r="V296" s="213"/>
    </row>
    <row r="297" spans="2:22" s="198" customFormat="1" ht="12" customHeight="1">
      <c r="B297" s="199"/>
      <c r="C297" s="200"/>
      <c r="D297" s="201"/>
      <c r="E297" s="215"/>
      <c r="G297" s="203"/>
      <c r="H297" s="203"/>
      <c r="I297" s="203"/>
      <c r="J297" s="203"/>
      <c r="K297" s="204"/>
      <c r="L297" s="205"/>
      <c r="M297" s="213"/>
      <c r="N297" s="213"/>
      <c r="O297" s="213"/>
      <c r="P297" s="213"/>
      <c r="Q297" s="213"/>
      <c r="R297" s="213"/>
      <c r="S297" s="213"/>
      <c r="T297" s="213"/>
      <c r="U297" s="213"/>
      <c r="V297" s="213"/>
    </row>
    <row r="298" spans="2:22" s="198" customFormat="1" ht="12" customHeight="1">
      <c r="B298" s="199"/>
      <c r="C298" s="200"/>
      <c r="D298" s="201"/>
      <c r="E298" s="215"/>
      <c r="G298" s="203"/>
      <c r="H298" s="203"/>
      <c r="I298" s="203"/>
      <c r="J298" s="203"/>
      <c r="K298" s="204"/>
      <c r="L298" s="205"/>
      <c r="M298" s="213"/>
      <c r="N298" s="213"/>
      <c r="O298" s="213"/>
      <c r="P298" s="213"/>
      <c r="Q298" s="213"/>
      <c r="R298" s="213"/>
      <c r="S298" s="213"/>
      <c r="T298" s="213"/>
      <c r="U298" s="213"/>
      <c r="V298" s="213"/>
    </row>
    <row r="299" spans="2:22" s="198" customFormat="1" ht="12" customHeight="1">
      <c r="B299" s="199"/>
      <c r="C299" s="200"/>
      <c r="D299" s="201"/>
      <c r="E299" s="215"/>
      <c r="G299" s="203"/>
      <c r="H299" s="203"/>
      <c r="I299" s="203"/>
      <c r="J299" s="203"/>
      <c r="K299" s="204"/>
      <c r="L299" s="205"/>
      <c r="M299" s="213"/>
      <c r="N299" s="213"/>
      <c r="O299" s="213"/>
      <c r="P299" s="213"/>
      <c r="Q299" s="213"/>
      <c r="R299" s="213"/>
      <c r="S299" s="213"/>
      <c r="T299" s="213"/>
      <c r="U299" s="213"/>
      <c r="V299" s="213"/>
    </row>
    <row r="300" spans="2:22" s="198" customFormat="1" ht="12" customHeight="1">
      <c r="B300" s="199"/>
      <c r="C300" s="200"/>
      <c r="D300" s="201"/>
      <c r="E300" s="215"/>
      <c r="G300" s="203"/>
      <c r="H300" s="203"/>
      <c r="I300" s="203"/>
      <c r="J300" s="203"/>
      <c r="K300" s="204"/>
      <c r="L300" s="205"/>
      <c r="M300" s="213"/>
      <c r="N300" s="213"/>
      <c r="O300" s="213"/>
      <c r="P300" s="213"/>
      <c r="Q300" s="213"/>
      <c r="R300" s="213"/>
      <c r="S300" s="213"/>
      <c r="T300" s="213"/>
      <c r="U300" s="213"/>
      <c r="V300" s="213"/>
    </row>
    <row r="301" spans="2:22" s="198" customFormat="1" ht="12" customHeight="1">
      <c r="B301" s="199"/>
      <c r="C301" s="200"/>
      <c r="D301" s="201"/>
      <c r="E301" s="215"/>
      <c r="G301" s="203"/>
      <c r="H301" s="203"/>
      <c r="I301" s="203"/>
      <c r="J301" s="203"/>
      <c r="K301" s="204"/>
      <c r="L301" s="205"/>
      <c r="M301" s="213"/>
      <c r="N301" s="213"/>
      <c r="O301" s="213"/>
      <c r="P301" s="213"/>
      <c r="Q301" s="213"/>
      <c r="R301" s="213"/>
      <c r="S301" s="213"/>
      <c r="T301" s="213"/>
      <c r="U301" s="213"/>
      <c r="V301" s="213"/>
    </row>
    <row r="302" spans="2:22" s="198" customFormat="1" ht="12" customHeight="1">
      <c r="B302" s="199"/>
      <c r="C302" s="200"/>
      <c r="D302" s="201"/>
      <c r="E302" s="215"/>
      <c r="G302" s="203"/>
      <c r="H302" s="203"/>
      <c r="I302" s="203"/>
      <c r="J302" s="203"/>
      <c r="K302" s="204"/>
      <c r="L302" s="205"/>
      <c r="M302" s="213"/>
      <c r="N302" s="213"/>
      <c r="O302" s="213"/>
      <c r="P302" s="213"/>
      <c r="Q302" s="213"/>
      <c r="R302" s="213"/>
      <c r="S302" s="213"/>
      <c r="T302" s="213"/>
      <c r="U302" s="213"/>
      <c r="V302" s="213"/>
    </row>
    <row r="303" spans="2:22" s="198" customFormat="1" ht="12" customHeight="1">
      <c r="B303" s="199"/>
      <c r="C303" s="200"/>
      <c r="D303" s="201"/>
      <c r="E303" s="215"/>
      <c r="G303" s="203"/>
      <c r="H303" s="203"/>
      <c r="I303" s="203"/>
      <c r="J303" s="203"/>
      <c r="K303" s="204"/>
      <c r="L303" s="205"/>
      <c r="M303" s="213"/>
      <c r="N303" s="213"/>
      <c r="O303" s="213"/>
      <c r="P303" s="213"/>
      <c r="Q303" s="213"/>
      <c r="R303" s="213"/>
      <c r="S303" s="213"/>
      <c r="T303" s="213"/>
      <c r="U303" s="213"/>
      <c r="V303" s="213"/>
    </row>
    <row r="304" spans="2:22" s="198" customFormat="1" ht="30" customHeight="1" thickBot="1">
      <c r="B304" s="297"/>
      <c r="C304" s="221"/>
      <c r="D304" s="222"/>
      <c r="E304" s="446" t="s">
        <v>490</v>
      </c>
      <c r="F304" s="447"/>
      <c r="G304" s="447"/>
      <c r="H304" s="448"/>
      <c r="I304" s="223"/>
      <c r="J304" s="224"/>
      <c r="K304" s="243">
        <f>SUM(K277:K297)</f>
        <v>0</v>
      </c>
      <c r="L304" s="226"/>
      <c r="M304" s="213"/>
      <c r="N304" s="213"/>
      <c r="O304" s="213"/>
      <c r="P304" s="213"/>
      <c r="Q304" s="213"/>
      <c r="R304" s="213"/>
      <c r="S304" s="213"/>
      <c r="T304" s="213"/>
      <c r="U304" s="213"/>
      <c r="V304" s="213"/>
    </row>
    <row r="305" spans="2:22" s="198" customFormat="1" ht="14.5" thickTop="1">
      <c r="C305" s="253"/>
      <c r="D305" s="254"/>
      <c r="E305" s="254"/>
      <c r="G305" s="203"/>
      <c r="H305" s="203"/>
      <c r="I305" s="203"/>
      <c r="J305" s="203"/>
      <c r="K305" s="255"/>
      <c r="L305" s="256"/>
      <c r="M305" s="213"/>
      <c r="N305" s="213"/>
      <c r="O305" s="213"/>
      <c r="P305" s="213"/>
      <c r="Q305" s="213"/>
      <c r="R305" s="213"/>
      <c r="S305" s="213"/>
      <c r="T305" s="213"/>
      <c r="U305" s="213"/>
      <c r="V305" s="213"/>
    </row>
    <row r="306" spans="2:22" s="198" customFormat="1" ht="24.9" customHeight="1">
      <c r="C306" s="449" t="s">
        <v>455</v>
      </c>
      <c r="D306" s="425"/>
      <c r="E306" s="425"/>
      <c r="F306" s="425"/>
      <c r="G306" s="425"/>
      <c r="H306" s="425"/>
      <c r="I306" s="281"/>
      <c r="J306" s="281"/>
      <c r="K306" s="228"/>
      <c r="L306" s="229" t="s">
        <v>637</v>
      </c>
      <c r="M306" s="213"/>
      <c r="N306" s="213"/>
      <c r="O306" s="213"/>
      <c r="P306" s="213"/>
      <c r="Q306" s="213"/>
      <c r="R306" s="213"/>
      <c r="S306" s="213"/>
      <c r="T306" s="213"/>
      <c r="U306" s="213"/>
      <c r="V306" s="213"/>
    </row>
    <row r="307" spans="2:22" s="198" customFormat="1" ht="18" hidden="1" customHeight="1">
      <c r="B307" s="298"/>
      <c r="C307" s="200"/>
      <c r="D307" s="201"/>
      <c r="E307" s="299"/>
      <c r="F307" s="300"/>
      <c r="G307" s="301"/>
      <c r="H307" s="302"/>
      <c r="I307" s="202"/>
      <c r="J307" s="302"/>
      <c r="K307" s="204"/>
      <c r="L307" s="205"/>
      <c r="M307" s="213"/>
      <c r="N307" s="213"/>
      <c r="O307" s="213"/>
      <c r="P307" s="213"/>
      <c r="Q307" s="213"/>
      <c r="R307" s="213"/>
      <c r="S307" s="213"/>
      <c r="T307" s="213"/>
      <c r="U307" s="213"/>
      <c r="V307" s="213"/>
    </row>
    <row r="308" spans="2:22" s="213" customFormat="1" ht="21.9" customHeight="1">
      <c r="K308" s="418"/>
    </row>
    <row r="309" spans="2:22" s="213" customFormat="1" ht="21.9" customHeight="1">
      <c r="K309" s="418"/>
    </row>
    <row r="310" spans="2:22" s="213" customFormat="1" ht="21.9" customHeight="1">
      <c r="K310" s="418"/>
    </row>
    <row r="311" spans="2:22" s="213" customFormat="1" ht="21.9" customHeight="1">
      <c r="K311" s="418"/>
    </row>
    <row r="312" spans="2:22" s="213" customFormat="1" ht="21.9" customHeight="1">
      <c r="K312" s="418"/>
    </row>
    <row r="313" spans="2:22" s="213" customFormat="1" ht="21.9" customHeight="1">
      <c r="K313" s="418"/>
    </row>
    <row r="314" spans="2:22" s="213" customFormat="1" ht="21.9" customHeight="1">
      <c r="K314" s="418"/>
    </row>
    <row r="315" spans="2:22" s="213" customFormat="1" ht="21.9" customHeight="1">
      <c r="K315" s="418"/>
    </row>
    <row r="316" spans="2:22" s="213" customFormat="1" ht="21.9" customHeight="1">
      <c r="K316" s="418"/>
    </row>
    <row r="317" spans="2:22" s="213" customFormat="1" ht="21.9" customHeight="1">
      <c r="K317" s="418"/>
    </row>
    <row r="318" spans="2:22" s="213" customFormat="1" ht="21.9" customHeight="1">
      <c r="K318" s="418"/>
    </row>
    <row r="319" spans="2:22" s="213" customFormat="1" ht="21.9" customHeight="1">
      <c r="K319" s="418"/>
    </row>
    <row r="320" spans="2:22" s="213" customFormat="1" ht="21.9" customHeight="1">
      <c r="K320" s="418"/>
    </row>
    <row r="321" spans="11:11" s="213" customFormat="1" ht="21.9" customHeight="1">
      <c r="K321" s="418"/>
    </row>
    <row r="322" spans="11:11" s="213" customFormat="1" ht="21.9" customHeight="1">
      <c r="K322" s="418"/>
    </row>
    <row r="323" spans="11:11" s="213" customFormat="1" ht="21.9" customHeight="1">
      <c r="K323" s="418"/>
    </row>
    <row r="324" spans="11:11" s="213" customFormat="1" ht="21.9" customHeight="1">
      <c r="K324" s="418"/>
    </row>
    <row r="325" spans="11:11" s="213" customFormat="1" ht="21.9" customHeight="1">
      <c r="K325" s="418"/>
    </row>
    <row r="326" spans="11:11" s="213" customFormat="1" ht="21.9" customHeight="1">
      <c r="K326" s="418"/>
    </row>
    <row r="327" spans="11:11" s="213" customFormat="1" ht="21.9" customHeight="1">
      <c r="K327" s="418"/>
    </row>
    <row r="328" spans="11:11" s="213" customFormat="1" ht="21.9" customHeight="1">
      <c r="K328" s="418"/>
    </row>
    <row r="329" spans="11:11" s="213" customFormat="1" ht="21.9" customHeight="1">
      <c r="K329" s="418"/>
    </row>
    <row r="330" spans="11:11" s="213" customFormat="1" ht="21.9" customHeight="1">
      <c r="K330" s="418"/>
    </row>
    <row r="331" spans="11:11" s="213" customFormat="1" ht="21.9" customHeight="1">
      <c r="K331" s="418"/>
    </row>
    <row r="332" spans="11:11" s="213" customFormat="1" ht="21.9" customHeight="1">
      <c r="K332" s="418"/>
    </row>
    <row r="333" spans="11:11" s="213" customFormat="1" ht="21.9" customHeight="1">
      <c r="K333" s="418"/>
    </row>
    <row r="334" spans="11:11" s="213" customFormat="1" ht="21.9" customHeight="1">
      <c r="K334" s="418"/>
    </row>
    <row r="335" spans="11:11" s="213" customFormat="1" ht="21.9" customHeight="1">
      <c r="K335" s="418"/>
    </row>
    <row r="336" spans="11:11" s="213" customFormat="1" ht="21.9" customHeight="1">
      <c r="K336" s="418"/>
    </row>
    <row r="337" spans="11:11" s="213" customFormat="1" ht="21.9" customHeight="1">
      <c r="K337" s="418"/>
    </row>
    <row r="338" spans="11:11" s="213" customFormat="1" ht="21.9" customHeight="1">
      <c r="K338" s="418"/>
    </row>
    <row r="339" spans="11:11" s="213" customFormat="1" ht="21.9" customHeight="1">
      <c r="K339" s="418"/>
    </row>
    <row r="340" spans="11:11" s="213" customFormat="1" ht="21.9" customHeight="1">
      <c r="K340" s="418"/>
    </row>
    <row r="341" spans="11:11" s="213" customFormat="1" ht="21.9" customHeight="1">
      <c r="K341" s="418"/>
    </row>
    <row r="342" spans="11:11" s="213" customFormat="1" ht="21.9" customHeight="1">
      <c r="K342" s="418"/>
    </row>
    <row r="343" spans="11:11" s="213" customFormat="1" ht="21.9" customHeight="1">
      <c r="K343" s="418"/>
    </row>
    <row r="344" spans="11:11" s="213" customFormat="1" ht="21.9" customHeight="1">
      <c r="K344" s="418"/>
    </row>
    <row r="345" spans="11:11" s="213" customFormat="1" ht="21.9" customHeight="1">
      <c r="K345" s="418"/>
    </row>
    <row r="346" spans="11:11" s="213" customFormat="1" ht="21.9" customHeight="1">
      <c r="K346" s="418"/>
    </row>
    <row r="347" spans="11:11" s="213" customFormat="1" ht="21.9" customHeight="1">
      <c r="K347" s="418"/>
    </row>
    <row r="348" spans="11:11" s="213" customFormat="1" ht="21.9" customHeight="1">
      <c r="K348" s="418"/>
    </row>
    <row r="349" spans="11:11" s="213" customFormat="1" ht="21.9" customHeight="1">
      <c r="K349" s="418"/>
    </row>
    <row r="350" spans="11:11" s="213" customFormat="1" ht="21.9" customHeight="1">
      <c r="K350" s="418"/>
    </row>
    <row r="351" spans="11:11" s="213" customFormat="1" ht="21.9" customHeight="1">
      <c r="K351" s="418"/>
    </row>
    <row r="352" spans="11:11" s="213" customFormat="1" ht="21.9" customHeight="1">
      <c r="K352" s="418"/>
    </row>
    <row r="353" spans="11:11" s="213" customFormat="1" ht="21.9" customHeight="1">
      <c r="K353" s="418"/>
    </row>
    <row r="354" spans="11:11" s="213" customFormat="1" ht="21.9" customHeight="1">
      <c r="K354" s="418"/>
    </row>
    <row r="355" spans="11:11" s="213" customFormat="1" ht="21.9" customHeight="1">
      <c r="K355" s="418"/>
    </row>
    <row r="356" spans="11:11" s="213" customFormat="1" ht="21.9" customHeight="1">
      <c r="K356" s="418"/>
    </row>
    <row r="357" spans="11:11" s="213" customFormat="1" ht="21.9" customHeight="1">
      <c r="K357" s="418"/>
    </row>
    <row r="358" spans="11:11" s="213" customFormat="1" ht="21.9" customHeight="1">
      <c r="K358" s="418"/>
    </row>
    <row r="359" spans="11:11" s="213" customFormat="1" ht="21.9" customHeight="1">
      <c r="K359" s="418"/>
    </row>
    <row r="360" spans="11:11" s="213" customFormat="1" ht="21.9" customHeight="1">
      <c r="K360" s="418"/>
    </row>
    <row r="361" spans="11:11" s="213" customFormat="1" ht="21.9" customHeight="1">
      <c r="K361" s="418"/>
    </row>
    <row r="362" spans="11:11" s="213" customFormat="1" ht="21.9" customHeight="1">
      <c r="K362" s="418"/>
    </row>
    <row r="363" spans="11:11" s="213" customFormat="1" ht="21.9" customHeight="1">
      <c r="K363" s="418"/>
    </row>
    <row r="364" spans="11:11" s="213" customFormat="1" ht="21.9" customHeight="1">
      <c r="K364" s="418"/>
    </row>
    <row r="365" spans="11:11" s="213" customFormat="1" ht="21.9" customHeight="1">
      <c r="K365" s="418"/>
    </row>
    <row r="366" spans="11:11" s="213" customFormat="1" ht="21.9" customHeight="1">
      <c r="K366" s="418"/>
    </row>
    <row r="367" spans="11:11" s="213" customFormat="1" ht="21.9" customHeight="1">
      <c r="K367" s="418"/>
    </row>
    <row r="368" spans="11:11" s="213" customFormat="1" ht="21.9" customHeight="1">
      <c r="K368" s="418"/>
    </row>
    <row r="369" spans="11:11" s="213" customFormat="1" ht="21.9" customHeight="1">
      <c r="K369" s="418"/>
    </row>
    <row r="370" spans="11:11" s="213" customFormat="1" ht="21.9" customHeight="1">
      <c r="K370" s="418"/>
    </row>
    <row r="371" spans="11:11" s="213" customFormat="1" ht="21.9" customHeight="1">
      <c r="K371" s="418"/>
    </row>
    <row r="372" spans="11:11" s="213" customFormat="1" ht="21.9" customHeight="1">
      <c r="K372" s="418"/>
    </row>
    <row r="373" spans="11:11" s="213" customFormat="1" ht="21.9" customHeight="1">
      <c r="K373" s="418"/>
    </row>
    <row r="374" spans="11:11" s="213" customFormat="1" ht="21.9" customHeight="1">
      <c r="K374" s="418"/>
    </row>
    <row r="375" spans="11:11" s="213" customFormat="1" ht="21.9" customHeight="1">
      <c r="K375" s="418"/>
    </row>
    <row r="376" spans="11:11" s="213" customFormat="1" ht="21.9" customHeight="1">
      <c r="K376" s="418"/>
    </row>
    <row r="377" spans="11:11" s="213" customFormat="1" ht="21.9" customHeight="1">
      <c r="K377" s="418"/>
    </row>
    <row r="378" spans="11:11" s="213" customFormat="1" ht="21.9" customHeight="1">
      <c r="K378" s="418"/>
    </row>
    <row r="379" spans="11:11" s="213" customFormat="1" ht="21.9" customHeight="1">
      <c r="K379" s="418"/>
    </row>
    <row r="380" spans="11:11" s="213" customFormat="1" ht="21.9" customHeight="1">
      <c r="K380" s="418"/>
    </row>
    <row r="381" spans="11:11" s="213" customFormat="1" ht="21.9" customHeight="1">
      <c r="K381" s="418"/>
    </row>
    <row r="382" spans="11:11" s="213" customFormat="1" ht="21.9" customHeight="1">
      <c r="K382" s="418"/>
    </row>
    <row r="383" spans="11:11" s="213" customFormat="1" ht="21.9" customHeight="1">
      <c r="K383" s="418"/>
    </row>
    <row r="384" spans="11:11" s="213" customFormat="1" ht="21.9" customHeight="1">
      <c r="K384" s="418"/>
    </row>
    <row r="385" spans="11:11" s="213" customFormat="1" ht="21.9" customHeight="1">
      <c r="K385" s="418"/>
    </row>
    <row r="386" spans="11:11" s="213" customFormat="1" ht="21.9" customHeight="1">
      <c r="K386" s="418"/>
    </row>
    <row r="387" spans="11:11" s="213" customFormat="1" ht="21.9" customHeight="1">
      <c r="K387" s="418"/>
    </row>
    <row r="388" spans="11:11" s="213" customFormat="1" ht="21.9" customHeight="1">
      <c r="K388" s="418"/>
    </row>
    <row r="389" spans="11:11" s="213" customFormat="1" ht="21.9" customHeight="1">
      <c r="K389" s="418"/>
    </row>
    <row r="390" spans="11:11" s="213" customFormat="1" ht="21.9" customHeight="1">
      <c r="K390" s="418"/>
    </row>
    <row r="391" spans="11:11" s="213" customFormat="1" ht="21.9" customHeight="1">
      <c r="K391" s="418"/>
    </row>
    <row r="392" spans="11:11" s="213" customFormat="1" ht="21.9" customHeight="1">
      <c r="K392" s="418"/>
    </row>
    <row r="393" spans="11:11" s="213" customFormat="1" ht="21.9" customHeight="1">
      <c r="K393" s="418"/>
    </row>
    <row r="394" spans="11:11" s="213" customFormat="1" ht="21.9" customHeight="1">
      <c r="K394" s="418"/>
    </row>
    <row r="395" spans="11:11" s="213" customFormat="1" ht="21.9" customHeight="1">
      <c r="K395" s="418"/>
    </row>
    <row r="396" spans="11:11" s="213" customFormat="1" ht="21.9" customHeight="1">
      <c r="K396" s="418"/>
    </row>
    <row r="397" spans="11:11" s="213" customFormat="1" ht="21.9" customHeight="1">
      <c r="K397" s="418"/>
    </row>
    <row r="398" spans="11:11" s="213" customFormat="1" ht="21.9" customHeight="1">
      <c r="K398" s="418"/>
    </row>
    <row r="399" spans="11:11" s="213" customFormat="1" ht="21.9" customHeight="1">
      <c r="K399" s="418"/>
    </row>
    <row r="400" spans="11:11" s="213" customFormat="1" ht="21.9" customHeight="1">
      <c r="K400" s="418"/>
    </row>
    <row r="401" spans="11:11" s="213" customFormat="1" ht="21.9" customHeight="1">
      <c r="K401" s="418"/>
    </row>
    <row r="402" spans="11:11" s="213" customFormat="1" ht="21.9" customHeight="1">
      <c r="K402" s="418"/>
    </row>
    <row r="403" spans="11:11" s="213" customFormat="1" ht="21.9" customHeight="1">
      <c r="K403" s="418"/>
    </row>
    <row r="404" spans="11:11" s="213" customFormat="1" ht="21.9" customHeight="1">
      <c r="K404" s="418"/>
    </row>
    <row r="405" spans="11:11" s="213" customFormat="1" ht="21.9" customHeight="1">
      <c r="K405" s="418"/>
    </row>
    <row r="406" spans="11:11" s="213" customFormat="1" ht="21.9" customHeight="1">
      <c r="K406" s="418"/>
    </row>
    <row r="407" spans="11:11" s="213" customFormat="1" ht="21.9" customHeight="1">
      <c r="K407" s="418"/>
    </row>
    <row r="408" spans="11:11" s="213" customFormat="1" ht="21.9" customHeight="1">
      <c r="K408" s="418"/>
    </row>
    <row r="409" spans="11:11" s="213" customFormat="1" ht="21.9" customHeight="1">
      <c r="K409" s="418"/>
    </row>
    <row r="410" spans="11:11" s="213" customFormat="1" ht="21.9" customHeight="1">
      <c r="K410" s="418"/>
    </row>
    <row r="411" spans="11:11" s="213" customFormat="1" ht="21.9" customHeight="1">
      <c r="K411" s="418"/>
    </row>
    <row r="412" spans="11:11" s="213" customFormat="1" ht="21.9" customHeight="1">
      <c r="K412" s="418"/>
    </row>
    <row r="413" spans="11:11" s="213" customFormat="1" ht="21.9" customHeight="1">
      <c r="K413" s="418"/>
    </row>
    <row r="414" spans="11:11" s="213" customFormat="1" ht="21.9" customHeight="1">
      <c r="K414" s="418"/>
    </row>
    <row r="415" spans="11:11" s="213" customFormat="1" ht="21.9" customHeight="1">
      <c r="K415" s="418"/>
    </row>
    <row r="416" spans="11:11" s="213" customFormat="1" ht="21.9" customHeight="1">
      <c r="K416" s="418"/>
    </row>
    <row r="417" spans="11:11" s="213" customFormat="1" ht="21.9" customHeight="1">
      <c r="K417" s="418"/>
    </row>
    <row r="418" spans="11:11" s="213" customFormat="1" ht="21.9" customHeight="1">
      <c r="K418" s="418"/>
    </row>
    <row r="419" spans="11:11" s="213" customFormat="1" ht="21.9" customHeight="1">
      <c r="K419" s="418"/>
    </row>
    <row r="420" spans="11:11" s="213" customFormat="1" ht="21.9" customHeight="1">
      <c r="K420" s="418"/>
    </row>
    <row r="421" spans="11:11" s="213" customFormat="1" ht="21.9" customHeight="1">
      <c r="K421" s="418"/>
    </row>
    <row r="422" spans="11:11" s="213" customFormat="1" ht="21.9" customHeight="1">
      <c r="K422" s="418"/>
    </row>
    <row r="423" spans="11:11" s="213" customFormat="1" ht="21.9" customHeight="1">
      <c r="K423" s="418"/>
    </row>
    <row r="424" spans="11:11" s="213" customFormat="1" ht="21.9" customHeight="1">
      <c r="K424" s="418"/>
    </row>
    <row r="425" spans="11:11" s="213" customFormat="1" ht="21.9" customHeight="1">
      <c r="K425" s="418"/>
    </row>
    <row r="426" spans="11:11" s="213" customFormat="1" ht="21.9" customHeight="1">
      <c r="K426" s="418"/>
    </row>
    <row r="427" spans="11:11" s="213" customFormat="1" ht="21.9" customHeight="1">
      <c r="K427" s="418"/>
    </row>
    <row r="428" spans="11:11" s="213" customFormat="1" ht="21.9" customHeight="1">
      <c r="K428" s="418"/>
    </row>
    <row r="429" spans="11:11" s="213" customFormat="1" ht="21.9" customHeight="1">
      <c r="K429" s="418"/>
    </row>
    <row r="430" spans="11:11" s="213" customFormat="1" ht="21.9" customHeight="1">
      <c r="K430" s="418"/>
    </row>
    <row r="431" spans="11:11" s="213" customFormat="1" ht="21.9" customHeight="1">
      <c r="K431" s="418"/>
    </row>
    <row r="432" spans="11:11" s="213" customFormat="1" ht="21.9" customHeight="1">
      <c r="K432" s="418"/>
    </row>
    <row r="433" spans="11:11" s="213" customFormat="1" ht="21.9" customHeight="1">
      <c r="K433" s="418"/>
    </row>
    <row r="434" spans="11:11" s="213" customFormat="1" ht="21.9" customHeight="1">
      <c r="K434" s="418"/>
    </row>
    <row r="435" spans="11:11" s="213" customFormat="1" ht="21.9" customHeight="1">
      <c r="K435" s="418"/>
    </row>
    <row r="436" spans="11:11" s="213" customFormat="1" ht="21.9" customHeight="1">
      <c r="K436" s="418"/>
    </row>
    <row r="437" spans="11:11" s="213" customFormat="1" ht="21.9" customHeight="1">
      <c r="K437" s="418"/>
    </row>
    <row r="438" spans="11:11" s="213" customFormat="1" ht="21.9" customHeight="1">
      <c r="K438" s="418"/>
    </row>
    <row r="439" spans="11:11" s="213" customFormat="1" ht="21.9" customHeight="1">
      <c r="K439" s="418"/>
    </row>
    <row r="440" spans="11:11" s="213" customFormat="1" ht="21.9" customHeight="1">
      <c r="K440" s="418"/>
    </row>
    <row r="441" spans="11:11" s="213" customFormat="1" ht="21.9" customHeight="1">
      <c r="K441" s="418"/>
    </row>
    <row r="442" spans="11:11" s="213" customFormat="1" ht="21.9" customHeight="1">
      <c r="K442" s="418"/>
    </row>
    <row r="443" spans="11:11" s="213" customFormat="1" ht="21.9" customHeight="1">
      <c r="K443" s="418"/>
    </row>
    <row r="444" spans="11:11" s="213" customFormat="1" ht="21.9" customHeight="1">
      <c r="K444" s="418"/>
    </row>
    <row r="445" spans="11:11" s="213" customFormat="1" ht="21.9" customHeight="1">
      <c r="K445" s="418"/>
    </row>
    <row r="446" spans="11:11" s="213" customFormat="1" ht="21.9" customHeight="1">
      <c r="K446" s="418"/>
    </row>
    <row r="447" spans="11:11" s="213" customFormat="1" ht="21.9" customHeight="1">
      <c r="K447" s="418"/>
    </row>
    <row r="448" spans="11:11" s="213" customFormat="1" ht="21.9" customHeight="1">
      <c r="K448" s="418"/>
    </row>
    <row r="449" spans="11:11" s="213" customFormat="1" ht="21.9" customHeight="1">
      <c r="K449" s="418"/>
    </row>
    <row r="450" spans="11:11" s="213" customFormat="1" ht="21.9" customHeight="1">
      <c r="K450" s="418"/>
    </row>
    <row r="451" spans="11:11" s="213" customFormat="1" ht="21.9" customHeight="1">
      <c r="K451" s="418"/>
    </row>
    <row r="452" spans="11:11" s="213" customFormat="1" ht="21.9" customHeight="1">
      <c r="K452" s="418"/>
    </row>
    <row r="453" spans="11:11" s="213" customFormat="1" ht="21.9" customHeight="1">
      <c r="K453" s="418"/>
    </row>
    <row r="454" spans="11:11" s="213" customFormat="1" ht="21.9" customHeight="1">
      <c r="K454" s="418"/>
    </row>
    <row r="455" spans="11:11" s="213" customFormat="1" ht="21.9" customHeight="1">
      <c r="K455" s="418"/>
    </row>
    <row r="456" spans="11:11" s="213" customFormat="1" ht="21.9" customHeight="1">
      <c r="K456" s="418"/>
    </row>
    <row r="457" spans="11:11" s="213" customFormat="1" ht="21.9" customHeight="1">
      <c r="K457" s="418"/>
    </row>
    <row r="458" spans="11:11" s="213" customFormat="1" ht="21.9" customHeight="1">
      <c r="K458" s="418"/>
    </row>
    <row r="459" spans="11:11" s="213" customFormat="1" ht="21.9" customHeight="1">
      <c r="K459" s="418"/>
    </row>
    <row r="460" spans="11:11" s="213" customFormat="1" ht="21.9" customHeight="1">
      <c r="K460" s="418"/>
    </row>
    <row r="461" spans="11:11" s="213" customFormat="1" ht="21.9" customHeight="1">
      <c r="K461" s="418"/>
    </row>
    <row r="462" spans="11:11" s="213" customFormat="1" ht="21.9" customHeight="1">
      <c r="K462" s="418"/>
    </row>
    <row r="463" spans="11:11" s="213" customFormat="1" ht="21.9" customHeight="1">
      <c r="K463" s="418"/>
    </row>
    <row r="464" spans="11:11" s="213" customFormat="1" ht="21.9" customHeight="1">
      <c r="K464" s="418"/>
    </row>
    <row r="465" spans="11:11" s="213" customFormat="1" ht="21.9" customHeight="1">
      <c r="K465" s="418"/>
    </row>
    <row r="466" spans="11:11" s="213" customFormat="1" ht="21.9" customHeight="1">
      <c r="K466" s="418"/>
    </row>
    <row r="467" spans="11:11" s="213" customFormat="1" ht="21.9" customHeight="1">
      <c r="K467" s="418"/>
    </row>
    <row r="468" spans="11:11" s="213" customFormat="1" ht="21.9" customHeight="1">
      <c r="K468" s="418"/>
    </row>
    <row r="469" spans="11:11" s="213" customFormat="1" ht="21.9" customHeight="1">
      <c r="K469" s="418"/>
    </row>
    <row r="470" spans="11:11" s="213" customFormat="1" ht="21.9" customHeight="1">
      <c r="K470" s="418"/>
    </row>
    <row r="471" spans="11:11" s="213" customFormat="1" ht="21.9" customHeight="1">
      <c r="K471" s="418"/>
    </row>
    <row r="472" spans="11:11" s="213" customFormat="1" ht="21.9" customHeight="1">
      <c r="K472" s="418"/>
    </row>
    <row r="473" spans="11:11" s="213" customFormat="1" ht="21.9" customHeight="1">
      <c r="K473" s="418"/>
    </row>
    <row r="474" spans="11:11" s="213" customFormat="1" ht="21.9" customHeight="1">
      <c r="K474" s="418"/>
    </row>
    <row r="475" spans="11:11" s="213" customFormat="1" ht="21.9" customHeight="1">
      <c r="K475" s="418"/>
    </row>
    <row r="476" spans="11:11" s="213" customFormat="1" ht="21.9" customHeight="1">
      <c r="K476" s="418"/>
    </row>
    <row r="477" spans="11:11" s="213" customFormat="1" ht="21.9" customHeight="1">
      <c r="K477" s="418"/>
    </row>
    <row r="478" spans="11:11" s="213" customFormat="1" ht="21.9" customHeight="1">
      <c r="K478" s="418"/>
    </row>
    <row r="479" spans="11:11" s="213" customFormat="1" ht="21.9" customHeight="1">
      <c r="K479" s="418"/>
    </row>
    <row r="480" spans="11:11" s="213" customFormat="1" ht="21.9" customHeight="1">
      <c r="K480" s="418"/>
    </row>
    <row r="481" spans="11:11" s="213" customFormat="1" ht="21.9" customHeight="1">
      <c r="K481" s="418"/>
    </row>
    <row r="482" spans="11:11" s="213" customFormat="1" ht="21.9" customHeight="1">
      <c r="K482" s="418"/>
    </row>
    <row r="483" spans="11:11" s="213" customFormat="1" ht="21.9" customHeight="1">
      <c r="K483" s="418"/>
    </row>
    <row r="484" spans="11:11" s="213" customFormat="1" ht="21.9" customHeight="1">
      <c r="K484" s="418"/>
    </row>
    <row r="485" spans="11:11" s="213" customFormat="1" ht="21.9" customHeight="1">
      <c r="K485" s="418"/>
    </row>
    <row r="486" spans="11:11" s="213" customFormat="1" ht="21.9" customHeight="1">
      <c r="K486" s="418"/>
    </row>
    <row r="487" spans="11:11" s="213" customFormat="1" ht="21.9" customHeight="1">
      <c r="K487" s="418"/>
    </row>
    <row r="488" spans="11:11" s="213" customFormat="1" ht="21.9" customHeight="1">
      <c r="K488" s="418"/>
    </row>
    <row r="489" spans="11:11" s="213" customFormat="1" ht="21.9" customHeight="1">
      <c r="K489" s="418"/>
    </row>
    <row r="490" spans="11:11" s="213" customFormat="1" ht="21.9" customHeight="1">
      <c r="K490" s="418"/>
    </row>
    <row r="491" spans="11:11" s="213" customFormat="1" ht="21.9" customHeight="1">
      <c r="K491" s="418"/>
    </row>
    <row r="492" spans="11:11" s="213" customFormat="1" ht="21.9" customHeight="1">
      <c r="K492" s="418"/>
    </row>
    <row r="493" spans="11:11" s="213" customFormat="1" ht="21.9" customHeight="1">
      <c r="K493" s="418"/>
    </row>
    <row r="494" spans="11:11" s="213" customFormat="1" ht="21.9" customHeight="1">
      <c r="K494" s="418"/>
    </row>
    <row r="495" spans="11:11" s="213" customFormat="1" ht="21.9" customHeight="1">
      <c r="K495" s="418"/>
    </row>
    <row r="496" spans="11:11" s="213" customFormat="1" ht="21.9" customHeight="1">
      <c r="K496" s="418"/>
    </row>
    <row r="497" spans="11:11" s="213" customFormat="1" ht="21.9" customHeight="1">
      <c r="K497" s="418"/>
    </row>
    <row r="498" spans="11:11" s="213" customFormat="1" ht="21.9" customHeight="1">
      <c r="K498" s="418"/>
    </row>
    <row r="499" spans="11:11" s="213" customFormat="1" ht="21.9" customHeight="1">
      <c r="K499" s="418"/>
    </row>
    <row r="500" spans="11:11" s="213" customFormat="1" ht="21.9" customHeight="1">
      <c r="K500" s="418"/>
    </row>
    <row r="501" spans="11:11" s="213" customFormat="1" ht="21.9" customHeight="1">
      <c r="K501" s="418"/>
    </row>
    <row r="502" spans="11:11" s="213" customFormat="1" ht="21.9" customHeight="1">
      <c r="K502" s="418"/>
    </row>
    <row r="503" spans="11:11" s="213" customFormat="1" ht="21.9" customHeight="1">
      <c r="K503" s="418"/>
    </row>
    <row r="504" spans="11:11" s="213" customFormat="1" ht="21.9" customHeight="1">
      <c r="K504" s="418"/>
    </row>
    <row r="505" spans="11:11" s="213" customFormat="1" ht="21.9" customHeight="1">
      <c r="K505" s="418"/>
    </row>
    <row r="506" spans="11:11" s="213" customFormat="1" ht="21.9" customHeight="1">
      <c r="K506" s="418"/>
    </row>
    <row r="507" spans="11:11" s="213" customFormat="1" ht="21.9" customHeight="1">
      <c r="K507" s="418"/>
    </row>
    <row r="508" spans="11:11" s="213" customFormat="1" ht="21.9" customHeight="1">
      <c r="K508" s="418"/>
    </row>
    <row r="509" spans="11:11" s="213" customFormat="1" ht="21.9" customHeight="1">
      <c r="K509" s="418"/>
    </row>
    <row r="510" spans="11:11" s="213" customFormat="1" ht="21.9" customHeight="1">
      <c r="K510" s="418"/>
    </row>
    <row r="511" spans="11:11" s="213" customFormat="1" ht="21.9" customHeight="1">
      <c r="K511" s="418"/>
    </row>
    <row r="512" spans="11:11" s="213" customFormat="1" ht="21.9" customHeight="1">
      <c r="K512" s="418"/>
    </row>
    <row r="513" spans="11:11" s="213" customFormat="1" ht="21.9" customHeight="1">
      <c r="K513" s="418"/>
    </row>
    <row r="514" spans="11:11" s="213" customFormat="1" ht="21.9" customHeight="1">
      <c r="K514" s="418"/>
    </row>
    <row r="515" spans="11:11" s="213" customFormat="1" ht="21.9" customHeight="1">
      <c r="K515" s="418"/>
    </row>
    <row r="516" spans="11:11" s="213" customFormat="1" ht="21.9" customHeight="1">
      <c r="K516" s="418"/>
    </row>
    <row r="517" spans="11:11" s="213" customFormat="1" ht="21.9" customHeight="1">
      <c r="K517" s="418"/>
    </row>
    <row r="518" spans="11:11" s="213" customFormat="1" ht="21.9" customHeight="1">
      <c r="K518" s="418"/>
    </row>
    <row r="519" spans="11:11" s="213" customFormat="1" ht="21.9" customHeight="1">
      <c r="K519" s="418"/>
    </row>
    <row r="520" spans="11:11" s="213" customFormat="1" ht="21.9" customHeight="1">
      <c r="K520" s="418"/>
    </row>
    <row r="521" spans="11:11" s="213" customFormat="1" ht="21.9" customHeight="1">
      <c r="K521" s="418"/>
    </row>
    <row r="522" spans="11:11" s="213" customFormat="1" ht="21.9" customHeight="1">
      <c r="K522" s="418"/>
    </row>
    <row r="523" spans="11:11" s="213" customFormat="1" ht="21.9" customHeight="1">
      <c r="K523" s="418"/>
    </row>
    <row r="524" spans="11:11" s="213" customFormat="1" ht="21.9" customHeight="1">
      <c r="K524" s="418"/>
    </row>
    <row r="525" spans="11:11" s="213" customFormat="1" ht="21.9" customHeight="1">
      <c r="K525" s="418"/>
    </row>
    <row r="526" spans="11:11" s="213" customFormat="1" ht="21.9" customHeight="1">
      <c r="K526" s="418"/>
    </row>
    <row r="527" spans="11:11" s="213" customFormat="1" ht="21.9" customHeight="1">
      <c r="K527" s="418"/>
    </row>
    <row r="528" spans="11:11" s="213" customFormat="1" ht="21.9" customHeight="1">
      <c r="K528" s="418"/>
    </row>
    <row r="529" spans="11:11" s="213" customFormat="1" ht="21.9" customHeight="1">
      <c r="K529" s="418"/>
    </row>
    <row r="530" spans="11:11" s="213" customFormat="1" ht="21.9" customHeight="1">
      <c r="K530" s="418"/>
    </row>
    <row r="531" spans="11:11" s="213" customFormat="1" ht="21.9" customHeight="1">
      <c r="K531" s="418"/>
    </row>
    <row r="532" spans="11:11" s="213" customFormat="1" ht="21.9" customHeight="1">
      <c r="K532" s="418"/>
    </row>
    <row r="533" spans="11:11" s="213" customFormat="1" ht="21.9" customHeight="1">
      <c r="K533" s="418"/>
    </row>
    <row r="534" spans="11:11" s="213" customFormat="1" ht="21.9" customHeight="1">
      <c r="K534" s="418"/>
    </row>
    <row r="535" spans="11:11" s="213" customFormat="1" ht="21.9" customHeight="1">
      <c r="K535" s="418"/>
    </row>
    <row r="536" spans="11:11" s="213" customFormat="1" ht="21.9" customHeight="1">
      <c r="K536" s="418"/>
    </row>
    <row r="537" spans="11:11" s="213" customFormat="1" ht="21.9" customHeight="1">
      <c r="K537" s="418"/>
    </row>
    <row r="538" spans="11:11" s="213" customFormat="1" ht="21.9" customHeight="1">
      <c r="K538" s="418"/>
    </row>
    <row r="539" spans="11:11" s="213" customFormat="1" ht="21.9" customHeight="1">
      <c r="K539" s="418"/>
    </row>
    <row r="540" spans="11:11" s="213" customFormat="1" ht="21.9" customHeight="1">
      <c r="K540" s="418"/>
    </row>
    <row r="541" spans="11:11" s="213" customFormat="1" ht="21.9" customHeight="1">
      <c r="K541" s="418"/>
    </row>
    <row r="542" spans="11:11" s="213" customFormat="1" ht="21.9" customHeight="1">
      <c r="K542" s="418"/>
    </row>
    <row r="543" spans="11:11" s="213" customFormat="1" ht="21.9" customHeight="1">
      <c r="K543" s="418"/>
    </row>
    <row r="544" spans="11:11" s="213" customFormat="1" ht="21.9" customHeight="1">
      <c r="K544" s="418"/>
    </row>
    <row r="545" spans="11:11" s="213" customFormat="1" ht="21.9" customHeight="1">
      <c r="K545" s="418"/>
    </row>
    <row r="546" spans="11:11" s="213" customFormat="1" ht="21.9" customHeight="1">
      <c r="K546" s="418"/>
    </row>
    <row r="547" spans="11:11" s="213" customFormat="1" ht="21.9" customHeight="1">
      <c r="K547" s="418"/>
    </row>
    <row r="548" spans="11:11" s="213" customFormat="1" ht="21.9" customHeight="1">
      <c r="K548" s="418"/>
    </row>
    <row r="549" spans="11:11" s="213" customFormat="1" ht="21.9" customHeight="1">
      <c r="K549" s="418"/>
    </row>
    <row r="550" spans="11:11" s="213" customFormat="1" ht="21.9" customHeight="1">
      <c r="K550" s="418"/>
    </row>
    <row r="551" spans="11:11" s="213" customFormat="1" ht="21.9" customHeight="1">
      <c r="K551" s="418"/>
    </row>
    <row r="552" spans="11:11" s="213" customFormat="1" ht="21.9" customHeight="1">
      <c r="K552" s="418"/>
    </row>
    <row r="553" spans="11:11" s="213" customFormat="1" ht="21.9" customHeight="1">
      <c r="K553" s="418"/>
    </row>
    <row r="554" spans="11:11" s="213" customFormat="1" ht="21.9" customHeight="1">
      <c r="K554" s="418"/>
    </row>
    <row r="555" spans="11:11" s="213" customFormat="1" ht="21.9" customHeight="1">
      <c r="K555" s="418"/>
    </row>
    <row r="556" spans="11:11" s="213" customFormat="1" ht="21.9" customHeight="1">
      <c r="K556" s="418"/>
    </row>
    <row r="557" spans="11:11" s="213" customFormat="1" ht="21.9" customHeight="1">
      <c r="K557" s="418"/>
    </row>
    <row r="558" spans="11:11" s="213" customFormat="1" ht="21.9" customHeight="1">
      <c r="K558" s="418"/>
    </row>
    <row r="559" spans="11:11" s="213" customFormat="1" ht="21.9" customHeight="1">
      <c r="K559" s="418"/>
    </row>
    <row r="560" spans="11:11" s="213" customFormat="1" ht="21.9" customHeight="1">
      <c r="K560" s="418"/>
    </row>
    <row r="561" spans="11:11" s="213" customFormat="1" ht="21.9" customHeight="1">
      <c r="K561" s="418"/>
    </row>
    <row r="562" spans="11:11" s="213" customFormat="1" ht="21.9" customHeight="1">
      <c r="K562" s="418"/>
    </row>
    <row r="563" spans="11:11" s="213" customFormat="1" ht="21.9" customHeight="1">
      <c r="K563" s="418"/>
    </row>
    <row r="564" spans="11:11" s="213" customFormat="1" ht="21.9" customHeight="1">
      <c r="K564" s="418"/>
    </row>
    <row r="565" spans="11:11" s="213" customFormat="1" ht="21.9" customHeight="1">
      <c r="K565" s="418"/>
    </row>
    <row r="566" spans="11:11" s="213" customFormat="1" ht="21.9" customHeight="1">
      <c r="K566" s="418"/>
    </row>
    <row r="567" spans="11:11" s="213" customFormat="1" ht="21.9" customHeight="1">
      <c r="K567" s="418"/>
    </row>
    <row r="568" spans="11:11" s="213" customFormat="1" ht="21.9" customHeight="1">
      <c r="K568" s="418"/>
    </row>
    <row r="569" spans="11:11" s="213" customFormat="1" ht="21.9" customHeight="1">
      <c r="K569" s="418"/>
    </row>
    <row r="570" spans="11:11" s="213" customFormat="1" ht="21.9" customHeight="1">
      <c r="K570" s="418"/>
    </row>
    <row r="571" spans="11:11" s="213" customFormat="1" ht="21.9" customHeight="1">
      <c r="K571" s="418"/>
    </row>
    <row r="572" spans="11:11" s="213" customFormat="1" ht="21.9" customHeight="1">
      <c r="K572" s="418"/>
    </row>
    <row r="573" spans="11:11" s="213" customFormat="1" ht="21.9" customHeight="1">
      <c r="K573" s="418"/>
    </row>
    <row r="574" spans="11:11" s="213" customFormat="1" ht="21.9" customHeight="1">
      <c r="K574" s="418"/>
    </row>
    <row r="575" spans="11:11" s="213" customFormat="1" ht="21.9" customHeight="1">
      <c r="K575" s="418"/>
    </row>
    <row r="576" spans="11:11" s="213" customFormat="1" ht="21.9" customHeight="1">
      <c r="K576" s="418"/>
    </row>
    <row r="577" spans="11:11" s="213" customFormat="1" ht="21.9" customHeight="1">
      <c r="K577" s="418"/>
    </row>
    <row r="578" spans="11:11" s="213" customFormat="1" ht="21.9" customHeight="1">
      <c r="K578" s="418"/>
    </row>
    <row r="579" spans="11:11" s="213" customFormat="1" ht="21.9" customHeight="1">
      <c r="K579" s="418"/>
    </row>
    <row r="580" spans="11:11" s="213" customFormat="1" ht="21.9" customHeight="1">
      <c r="K580" s="418"/>
    </row>
    <row r="581" spans="11:11" s="213" customFormat="1" ht="21.9" customHeight="1">
      <c r="K581" s="418"/>
    </row>
    <row r="582" spans="11:11" s="213" customFormat="1" ht="21.9" customHeight="1">
      <c r="K582" s="418"/>
    </row>
    <row r="583" spans="11:11" s="213" customFormat="1" ht="21.9" customHeight="1">
      <c r="K583" s="418"/>
    </row>
    <row r="584" spans="11:11" s="213" customFormat="1" ht="21.9" customHeight="1">
      <c r="K584" s="418"/>
    </row>
    <row r="585" spans="11:11" s="213" customFormat="1" ht="21.9" customHeight="1">
      <c r="K585" s="418"/>
    </row>
    <row r="586" spans="11:11" s="213" customFormat="1" ht="21.9" customHeight="1">
      <c r="K586" s="418"/>
    </row>
    <row r="587" spans="11:11" s="213" customFormat="1" ht="21.9" customHeight="1">
      <c r="K587" s="418"/>
    </row>
    <row r="588" spans="11:11" s="213" customFormat="1" ht="21.9" customHeight="1">
      <c r="K588" s="418"/>
    </row>
    <row r="589" spans="11:11" s="213" customFormat="1" ht="21.9" customHeight="1">
      <c r="K589" s="418"/>
    </row>
    <row r="590" spans="11:11" s="213" customFormat="1" ht="21.9" customHeight="1">
      <c r="K590" s="418"/>
    </row>
    <row r="591" spans="11:11" s="213" customFormat="1" ht="21.9" customHeight="1">
      <c r="K591" s="418"/>
    </row>
    <row r="592" spans="11:11" s="213" customFormat="1" ht="21.9" customHeight="1">
      <c r="K592" s="418"/>
    </row>
    <row r="593" spans="11:11" s="213" customFormat="1" ht="21.9" customHeight="1">
      <c r="K593" s="418"/>
    </row>
    <row r="594" spans="11:11" s="213" customFormat="1" ht="21.9" customHeight="1">
      <c r="K594" s="418"/>
    </row>
    <row r="595" spans="11:11" s="213" customFormat="1" ht="21.9" customHeight="1">
      <c r="K595" s="418"/>
    </row>
    <row r="596" spans="11:11" s="213" customFormat="1" ht="21.9" customHeight="1">
      <c r="K596" s="418"/>
    </row>
    <row r="597" spans="11:11" s="213" customFormat="1" ht="21.9" customHeight="1">
      <c r="K597" s="418"/>
    </row>
    <row r="598" spans="11:11" s="213" customFormat="1" ht="21.9" customHeight="1">
      <c r="K598" s="418"/>
    </row>
    <row r="599" spans="11:11" s="213" customFormat="1" ht="21.9" customHeight="1">
      <c r="K599" s="418"/>
    </row>
    <row r="600" spans="11:11" s="213" customFormat="1" ht="21.9" customHeight="1">
      <c r="K600" s="418"/>
    </row>
    <row r="601" spans="11:11" s="213" customFormat="1" ht="21.9" customHeight="1">
      <c r="K601" s="418"/>
    </row>
    <row r="602" spans="11:11" s="213" customFormat="1" ht="21.9" customHeight="1">
      <c r="K602" s="418"/>
    </row>
    <row r="603" spans="11:11" s="213" customFormat="1" ht="21.9" customHeight="1">
      <c r="K603" s="418"/>
    </row>
    <row r="604" spans="11:11" s="213" customFormat="1" ht="21.9" customHeight="1">
      <c r="K604" s="418"/>
    </row>
    <row r="605" spans="11:11" s="213" customFormat="1" ht="21.9" customHeight="1">
      <c r="K605" s="418"/>
    </row>
    <row r="606" spans="11:11" s="213" customFormat="1" ht="21.9" customHeight="1">
      <c r="K606" s="418"/>
    </row>
    <row r="607" spans="11:11" s="213" customFormat="1" ht="21.9" customHeight="1">
      <c r="K607" s="418"/>
    </row>
    <row r="608" spans="11:11" s="213" customFormat="1" ht="21.9" customHeight="1">
      <c r="K608" s="418"/>
    </row>
    <row r="609" spans="11:11" s="213" customFormat="1" ht="21.9" customHeight="1">
      <c r="K609" s="418"/>
    </row>
    <row r="610" spans="11:11" s="213" customFormat="1" ht="21.9" customHeight="1">
      <c r="K610" s="418"/>
    </row>
    <row r="611" spans="11:11" s="213" customFormat="1" ht="21.9" customHeight="1">
      <c r="K611" s="418"/>
    </row>
    <row r="612" spans="11:11" s="213" customFormat="1" ht="21.9" customHeight="1">
      <c r="K612" s="418"/>
    </row>
    <row r="613" spans="11:11" s="213" customFormat="1" ht="21.9" customHeight="1">
      <c r="K613" s="418"/>
    </row>
    <row r="614" spans="11:11" s="213" customFormat="1" ht="21.9" customHeight="1">
      <c r="K614" s="418"/>
    </row>
    <row r="615" spans="11:11" s="213" customFormat="1" ht="21.9" customHeight="1">
      <c r="K615" s="418"/>
    </row>
    <row r="616" spans="11:11" s="213" customFormat="1" ht="21.9" customHeight="1">
      <c r="K616" s="418"/>
    </row>
    <row r="617" spans="11:11" s="213" customFormat="1" ht="21.9" customHeight="1">
      <c r="K617" s="418"/>
    </row>
    <row r="618" spans="11:11" s="213" customFormat="1" ht="21.9" customHeight="1">
      <c r="K618" s="418"/>
    </row>
    <row r="619" spans="11:11" s="213" customFormat="1" ht="21.9" customHeight="1">
      <c r="K619" s="418"/>
    </row>
    <row r="620" spans="11:11" s="213" customFormat="1" ht="21.9" customHeight="1">
      <c r="K620" s="418"/>
    </row>
    <row r="621" spans="11:11" s="213" customFormat="1" ht="21.9" customHeight="1">
      <c r="K621" s="418"/>
    </row>
    <row r="622" spans="11:11" s="213" customFormat="1" ht="21.9" customHeight="1">
      <c r="K622" s="418"/>
    </row>
    <row r="623" spans="11:11" s="213" customFormat="1" ht="21.9" customHeight="1">
      <c r="K623" s="418"/>
    </row>
    <row r="624" spans="11:11" s="213" customFormat="1" ht="21.9" customHeight="1">
      <c r="K624" s="418"/>
    </row>
    <row r="625" spans="11:11" s="213" customFormat="1" ht="21.9" customHeight="1">
      <c r="K625" s="418"/>
    </row>
    <row r="626" spans="11:11" s="213" customFormat="1" ht="21.9" customHeight="1">
      <c r="K626" s="418"/>
    </row>
    <row r="627" spans="11:11" s="213" customFormat="1" ht="21.9" customHeight="1">
      <c r="K627" s="418"/>
    </row>
    <row r="628" spans="11:11" s="213" customFormat="1" ht="21.9" customHeight="1">
      <c r="K628" s="418"/>
    </row>
    <row r="629" spans="11:11" s="213" customFormat="1" ht="21.9" customHeight="1">
      <c r="K629" s="418"/>
    </row>
    <row r="630" spans="11:11" s="213" customFormat="1" ht="21.9" customHeight="1">
      <c r="K630" s="418"/>
    </row>
    <row r="631" spans="11:11" s="213" customFormat="1" ht="21.9" customHeight="1">
      <c r="K631" s="418"/>
    </row>
    <row r="632" spans="11:11" s="213" customFormat="1" ht="21.9" customHeight="1">
      <c r="K632" s="418"/>
    </row>
    <row r="633" spans="11:11" s="213" customFormat="1" ht="21.9" customHeight="1">
      <c r="K633" s="418"/>
    </row>
    <row r="634" spans="11:11" s="213" customFormat="1" ht="21.9" customHeight="1">
      <c r="K634" s="418"/>
    </row>
    <row r="635" spans="11:11" s="213" customFormat="1" ht="21.9" customHeight="1">
      <c r="K635" s="418"/>
    </row>
    <row r="636" spans="11:11" s="213" customFormat="1" ht="21.9" customHeight="1">
      <c r="K636" s="418"/>
    </row>
    <row r="637" spans="11:11" s="213" customFormat="1" ht="21.9" customHeight="1">
      <c r="K637" s="418"/>
    </row>
    <row r="638" spans="11:11" s="213" customFormat="1" ht="21.9" customHeight="1">
      <c r="K638" s="418"/>
    </row>
    <row r="639" spans="11:11" s="213" customFormat="1" ht="21.9" customHeight="1">
      <c r="K639" s="418"/>
    </row>
    <row r="640" spans="11:11" s="213" customFormat="1" ht="21.9" customHeight="1">
      <c r="K640" s="418"/>
    </row>
    <row r="641" spans="11:11" s="213" customFormat="1" ht="21.9" customHeight="1">
      <c r="K641" s="418"/>
    </row>
    <row r="642" spans="11:11" s="213" customFormat="1" ht="21.9" customHeight="1">
      <c r="K642" s="418"/>
    </row>
    <row r="643" spans="11:11" s="213" customFormat="1" ht="21.9" customHeight="1">
      <c r="K643" s="418"/>
    </row>
    <row r="644" spans="11:11" s="213" customFormat="1" ht="21.9" customHeight="1">
      <c r="K644" s="418"/>
    </row>
    <row r="645" spans="11:11" s="213" customFormat="1" ht="21.9" customHeight="1">
      <c r="K645" s="418"/>
    </row>
    <row r="646" spans="11:11" s="213" customFormat="1" ht="21.9" customHeight="1">
      <c r="K646" s="418"/>
    </row>
    <row r="647" spans="11:11" s="213" customFormat="1" ht="21.9" customHeight="1">
      <c r="K647" s="418"/>
    </row>
    <row r="648" spans="11:11" s="213" customFormat="1" ht="21.9" customHeight="1">
      <c r="K648" s="418"/>
    </row>
    <row r="649" spans="11:11" s="213" customFormat="1" ht="21.9" customHeight="1">
      <c r="K649" s="418"/>
    </row>
    <row r="650" spans="11:11" s="213" customFormat="1" ht="21.9" customHeight="1">
      <c r="K650" s="418"/>
    </row>
    <row r="651" spans="11:11" s="213" customFormat="1" ht="21.9" customHeight="1">
      <c r="K651" s="418"/>
    </row>
    <row r="652" spans="11:11" s="213" customFormat="1" ht="21.9" customHeight="1">
      <c r="K652" s="418"/>
    </row>
    <row r="653" spans="11:11" s="213" customFormat="1" ht="21.9" customHeight="1">
      <c r="K653" s="418"/>
    </row>
    <row r="654" spans="11:11" s="213" customFormat="1" ht="21.9" customHeight="1">
      <c r="K654" s="418"/>
    </row>
    <row r="655" spans="11:11" s="213" customFormat="1" ht="21.9" customHeight="1">
      <c r="K655" s="418"/>
    </row>
    <row r="656" spans="11:11" s="213" customFormat="1" ht="21.9" customHeight="1">
      <c r="K656" s="418"/>
    </row>
    <row r="657" spans="11:11" s="213" customFormat="1" ht="21.9" customHeight="1">
      <c r="K657" s="418"/>
    </row>
    <row r="658" spans="11:11" s="213" customFormat="1" ht="21.9" customHeight="1">
      <c r="K658" s="418"/>
    </row>
    <row r="659" spans="11:11" s="213" customFormat="1" ht="21.9" customHeight="1">
      <c r="K659" s="418"/>
    </row>
    <row r="660" spans="11:11" s="213" customFormat="1" ht="21.9" customHeight="1">
      <c r="K660" s="418"/>
    </row>
    <row r="661" spans="11:11" s="213" customFormat="1" ht="21.9" customHeight="1">
      <c r="K661" s="418"/>
    </row>
    <row r="662" spans="11:11" s="213" customFormat="1" ht="21.9" customHeight="1">
      <c r="K662" s="418"/>
    </row>
    <row r="663" spans="11:11" s="213" customFormat="1" ht="21.9" customHeight="1">
      <c r="K663" s="418"/>
    </row>
    <row r="664" spans="11:11" s="213" customFormat="1" ht="21.9" customHeight="1">
      <c r="K664" s="418"/>
    </row>
    <row r="665" spans="11:11" s="213" customFormat="1" ht="21.9" customHeight="1">
      <c r="K665" s="418"/>
    </row>
    <row r="666" spans="11:11" s="213" customFormat="1" ht="21.9" customHeight="1">
      <c r="K666" s="418"/>
    </row>
    <row r="667" spans="11:11" s="213" customFormat="1" ht="21.9" customHeight="1">
      <c r="K667" s="418"/>
    </row>
    <row r="668" spans="11:11" s="213" customFormat="1" ht="21.9" customHeight="1">
      <c r="K668" s="418"/>
    </row>
    <row r="669" spans="11:11" s="213" customFormat="1" ht="21.9" customHeight="1">
      <c r="K669" s="418"/>
    </row>
    <row r="670" spans="11:11" s="213" customFormat="1" ht="21.9" customHeight="1">
      <c r="K670" s="418"/>
    </row>
    <row r="671" spans="11:11" s="213" customFormat="1" ht="21.9" customHeight="1">
      <c r="K671" s="418"/>
    </row>
    <row r="672" spans="11:11" s="213" customFormat="1" ht="21.9" customHeight="1">
      <c r="K672" s="418"/>
    </row>
    <row r="673" spans="11:11" s="213" customFormat="1" ht="21.9" customHeight="1">
      <c r="K673" s="418"/>
    </row>
    <row r="674" spans="11:11" s="213" customFormat="1" ht="21.9" customHeight="1">
      <c r="K674" s="418"/>
    </row>
    <row r="675" spans="11:11" s="213" customFormat="1" ht="21.9" customHeight="1">
      <c r="K675" s="418"/>
    </row>
    <row r="676" spans="11:11" s="213" customFormat="1" ht="21.9" customHeight="1">
      <c r="K676" s="418"/>
    </row>
    <row r="677" spans="11:11" s="213" customFormat="1" ht="21.9" customHeight="1">
      <c r="K677" s="418"/>
    </row>
    <row r="678" spans="11:11" s="213" customFormat="1" ht="21.9" customHeight="1">
      <c r="K678" s="418"/>
    </row>
    <row r="679" spans="11:11" s="213" customFormat="1" ht="21.9" customHeight="1">
      <c r="K679" s="418"/>
    </row>
    <row r="680" spans="11:11" s="213" customFormat="1" ht="21.9" customHeight="1">
      <c r="K680" s="418"/>
    </row>
    <row r="681" spans="11:11" s="213" customFormat="1" ht="21.9" customHeight="1">
      <c r="K681" s="418"/>
    </row>
    <row r="682" spans="11:11" s="213" customFormat="1" ht="21.9" customHeight="1">
      <c r="K682" s="418"/>
    </row>
    <row r="683" spans="11:11" s="213" customFormat="1" ht="21.9" customHeight="1">
      <c r="K683" s="418"/>
    </row>
    <row r="684" spans="11:11" s="213" customFormat="1" ht="21.9" customHeight="1">
      <c r="K684" s="418"/>
    </row>
    <row r="685" spans="11:11" s="213" customFormat="1" ht="21.9" customHeight="1">
      <c r="K685" s="418"/>
    </row>
    <row r="686" spans="11:11" s="213" customFormat="1" ht="21.9" customHeight="1">
      <c r="K686" s="418"/>
    </row>
    <row r="687" spans="11:11" s="213" customFormat="1" ht="21.9" customHeight="1">
      <c r="K687" s="418"/>
    </row>
    <row r="688" spans="11:11" s="213" customFormat="1" ht="21.9" customHeight="1">
      <c r="K688" s="418"/>
    </row>
    <row r="689" spans="11:11" s="213" customFormat="1" ht="21.9" customHeight="1">
      <c r="K689" s="418"/>
    </row>
    <row r="690" spans="11:11" s="213" customFormat="1" ht="21.9" customHeight="1">
      <c r="K690" s="418"/>
    </row>
    <row r="691" spans="11:11" s="213" customFormat="1" ht="21.9" customHeight="1">
      <c r="K691" s="418"/>
    </row>
    <row r="692" spans="11:11" s="213" customFormat="1" ht="21.9" customHeight="1">
      <c r="K692" s="418"/>
    </row>
    <row r="693" spans="11:11" s="213" customFormat="1" ht="21.9" customHeight="1">
      <c r="K693" s="418"/>
    </row>
    <row r="694" spans="11:11" s="213" customFormat="1" ht="21.9" customHeight="1">
      <c r="K694" s="418"/>
    </row>
    <row r="695" spans="11:11" s="213" customFormat="1" ht="21.9" customHeight="1">
      <c r="K695" s="418"/>
    </row>
    <row r="696" spans="11:11" s="213" customFormat="1" ht="21.9" customHeight="1">
      <c r="K696" s="418"/>
    </row>
    <row r="697" spans="11:11" s="213" customFormat="1" ht="21.9" customHeight="1">
      <c r="K697" s="418"/>
    </row>
    <row r="698" spans="11:11" s="213" customFormat="1" ht="21.9" customHeight="1">
      <c r="K698" s="418"/>
    </row>
    <row r="699" spans="11:11" s="213" customFormat="1" ht="21.9" customHeight="1">
      <c r="K699" s="418"/>
    </row>
    <row r="700" spans="11:11" s="213" customFormat="1" ht="21.9" customHeight="1">
      <c r="K700" s="418"/>
    </row>
    <row r="701" spans="11:11" s="213" customFormat="1" ht="21.9" customHeight="1">
      <c r="K701" s="418"/>
    </row>
    <row r="702" spans="11:11" s="213" customFormat="1" ht="21.9" customHeight="1">
      <c r="K702" s="418"/>
    </row>
    <row r="703" spans="11:11" s="213" customFormat="1" ht="21.9" customHeight="1">
      <c r="K703" s="418"/>
    </row>
    <row r="704" spans="11:11" s="213" customFormat="1" ht="21.9" customHeight="1">
      <c r="K704" s="418"/>
    </row>
    <row r="705" spans="11:11" s="213" customFormat="1" ht="21.9" customHeight="1">
      <c r="K705" s="418"/>
    </row>
    <row r="706" spans="11:11" s="213" customFormat="1" ht="21.9" customHeight="1">
      <c r="K706" s="418"/>
    </row>
    <row r="707" spans="11:11" s="213" customFormat="1" ht="21.9" customHeight="1">
      <c r="K707" s="418"/>
    </row>
    <row r="708" spans="11:11" s="213" customFormat="1" ht="21.9" customHeight="1">
      <c r="K708" s="418"/>
    </row>
    <row r="709" spans="11:11" s="213" customFormat="1" ht="21.9" customHeight="1">
      <c r="K709" s="418"/>
    </row>
    <row r="710" spans="11:11" s="213" customFormat="1" ht="21.9" customHeight="1">
      <c r="K710" s="418"/>
    </row>
    <row r="711" spans="11:11" s="213" customFormat="1" ht="21.9" customHeight="1">
      <c r="K711" s="418"/>
    </row>
    <row r="712" spans="11:11" s="213" customFormat="1" ht="21.9" customHeight="1">
      <c r="K712" s="418"/>
    </row>
    <row r="713" spans="11:11" s="213" customFormat="1" ht="21.9" customHeight="1">
      <c r="K713" s="418"/>
    </row>
    <row r="714" spans="11:11" s="213" customFormat="1" ht="21.9" customHeight="1">
      <c r="K714" s="418"/>
    </row>
    <row r="715" spans="11:11" s="213" customFormat="1" ht="21.9" customHeight="1">
      <c r="K715" s="418"/>
    </row>
    <row r="716" spans="11:11" s="213" customFormat="1" ht="21.9" customHeight="1">
      <c r="K716" s="418"/>
    </row>
    <row r="717" spans="11:11" s="213" customFormat="1" ht="21.9" customHeight="1">
      <c r="K717" s="418"/>
    </row>
    <row r="718" spans="11:11" s="213" customFormat="1" ht="21.9" customHeight="1">
      <c r="K718" s="418"/>
    </row>
    <row r="719" spans="11:11" s="213" customFormat="1" ht="21.9" customHeight="1">
      <c r="K719" s="418"/>
    </row>
    <row r="720" spans="11:11" s="213" customFormat="1" ht="21.9" customHeight="1">
      <c r="K720" s="418"/>
    </row>
    <row r="721" spans="11:11" s="213" customFormat="1" ht="21.9" customHeight="1">
      <c r="K721" s="418"/>
    </row>
    <row r="722" spans="11:11" s="213" customFormat="1" ht="21.9" customHeight="1">
      <c r="K722" s="418"/>
    </row>
    <row r="723" spans="11:11" s="213" customFormat="1" ht="21.9" customHeight="1">
      <c r="K723" s="418"/>
    </row>
    <row r="724" spans="11:11" s="213" customFormat="1" ht="21.9" customHeight="1">
      <c r="K724" s="418"/>
    </row>
    <row r="725" spans="11:11" s="213" customFormat="1" ht="21.9" customHeight="1">
      <c r="K725" s="418"/>
    </row>
    <row r="726" spans="11:11" s="213" customFormat="1" ht="21.9" customHeight="1">
      <c r="K726" s="418"/>
    </row>
    <row r="727" spans="11:11" s="213" customFormat="1" ht="21.9" customHeight="1">
      <c r="K727" s="418"/>
    </row>
    <row r="728" spans="11:11" s="213" customFormat="1" ht="21.9" customHeight="1">
      <c r="K728" s="418"/>
    </row>
    <row r="729" spans="11:11" s="213" customFormat="1" ht="21.9" customHeight="1">
      <c r="K729" s="418"/>
    </row>
    <row r="730" spans="11:11" s="213" customFormat="1" ht="21.9" customHeight="1">
      <c r="K730" s="418"/>
    </row>
    <row r="731" spans="11:11" s="213" customFormat="1" ht="21.9" customHeight="1">
      <c r="K731" s="418"/>
    </row>
    <row r="732" spans="11:11" s="213" customFormat="1" ht="21.9" customHeight="1">
      <c r="K732" s="418"/>
    </row>
    <row r="733" spans="11:11" s="213" customFormat="1" ht="21.9" customHeight="1">
      <c r="K733" s="418"/>
    </row>
    <row r="734" spans="11:11" s="213" customFormat="1" ht="21.9" customHeight="1">
      <c r="K734" s="418"/>
    </row>
    <row r="735" spans="11:11" s="213" customFormat="1" ht="21.9" customHeight="1">
      <c r="K735" s="418"/>
    </row>
    <row r="736" spans="11:11" s="213" customFormat="1" ht="21.9" customHeight="1">
      <c r="K736" s="418"/>
    </row>
    <row r="737" spans="11:11" s="213" customFormat="1" ht="21.9" customHeight="1">
      <c r="K737" s="418"/>
    </row>
    <row r="738" spans="11:11" s="213" customFormat="1" ht="21.9" customHeight="1">
      <c r="K738" s="418"/>
    </row>
    <row r="739" spans="11:11" s="213" customFormat="1" ht="21.9" customHeight="1">
      <c r="K739" s="418"/>
    </row>
    <row r="740" spans="11:11" s="213" customFormat="1" ht="21.9" customHeight="1">
      <c r="K740" s="418"/>
    </row>
    <row r="741" spans="11:11" s="213" customFormat="1" ht="21.9" customHeight="1">
      <c r="K741" s="418"/>
    </row>
    <row r="742" spans="11:11" s="213" customFormat="1" ht="21.9" customHeight="1">
      <c r="K742" s="418"/>
    </row>
    <row r="743" spans="11:11" s="213" customFormat="1" ht="21.9" customHeight="1">
      <c r="K743" s="418"/>
    </row>
    <row r="744" spans="11:11" s="213" customFormat="1" ht="21.9" customHeight="1">
      <c r="K744" s="418"/>
    </row>
    <row r="745" spans="11:11" s="213" customFormat="1" ht="21.9" customHeight="1">
      <c r="K745" s="418"/>
    </row>
    <row r="746" spans="11:11" s="213" customFormat="1" ht="21.9" customHeight="1">
      <c r="K746" s="418"/>
    </row>
    <row r="747" spans="11:11" s="213" customFormat="1" ht="21.9" customHeight="1">
      <c r="K747" s="418"/>
    </row>
    <row r="748" spans="11:11" s="213" customFormat="1" ht="21.9" customHeight="1">
      <c r="K748" s="418"/>
    </row>
    <row r="749" spans="11:11" s="213" customFormat="1" ht="21.9" customHeight="1">
      <c r="K749" s="418"/>
    </row>
    <row r="750" spans="11:11" s="213" customFormat="1" ht="21.9" customHeight="1">
      <c r="K750" s="418"/>
    </row>
    <row r="751" spans="11:11" s="213" customFormat="1" ht="21.9" customHeight="1">
      <c r="K751" s="418"/>
    </row>
    <row r="752" spans="11:11" s="213" customFormat="1" ht="21.9" customHeight="1">
      <c r="K752" s="418"/>
    </row>
    <row r="753" spans="11:11" s="213" customFormat="1" ht="21.9" customHeight="1">
      <c r="K753" s="418"/>
    </row>
    <row r="754" spans="11:11" s="213" customFormat="1" ht="21.9" customHeight="1">
      <c r="K754" s="418"/>
    </row>
    <row r="755" spans="11:11" s="213" customFormat="1" ht="21.9" customHeight="1">
      <c r="K755" s="418"/>
    </row>
    <row r="756" spans="11:11" s="213" customFormat="1" ht="21.9" customHeight="1">
      <c r="K756" s="418"/>
    </row>
    <row r="757" spans="11:11" s="213" customFormat="1" ht="21.9" customHeight="1">
      <c r="K757" s="418"/>
    </row>
    <row r="758" spans="11:11" s="213" customFormat="1" ht="21.9" customHeight="1">
      <c r="K758" s="418"/>
    </row>
    <row r="759" spans="11:11" s="213" customFormat="1" ht="21.9" customHeight="1">
      <c r="K759" s="418"/>
    </row>
    <row r="760" spans="11:11" s="213" customFormat="1" ht="21.9" customHeight="1">
      <c r="K760" s="418"/>
    </row>
    <row r="761" spans="11:11" s="213" customFormat="1" ht="21.9" customHeight="1">
      <c r="K761" s="418"/>
    </row>
    <row r="762" spans="11:11" s="213" customFormat="1" ht="21.9" customHeight="1">
      <c r="K762" s="418"/>
    </row>
    <row r="763" spans="11:11" s="213" customFormat="1" ht="21.9" customHeight="1">
      <c r="K763" s="418"/>
    </row>
    <row r="764" spans="11:11" s="213" customFormat="1" ht="21.9" customHeight="1">
      <c r="K764" s="418"/>
    </row>
    <row r="765" spans="11:11" s="213" customFormat="1" ht="21.9" customHeight="1">
      <c r="K765" s="418"/>
    </row>
    <row r="766" spans="11:11" s="213" customFormat="1" ht="21.9" customHeight="1">
      <c r="K766" s="418"/>
    </row>
    <row r="767" spans="11:11" s="213" customFormat="1" ht="21.9" customHeight="1">
      <c r="K767" s="418"/>
    </row>
    <row r="768" spans="11:11" s="213" customFormat="1" ht="21.9" customHeight="1">
      <c r="K768" s="418"/>
    </row>
    <row r="769" spans="11:11" s="213" customFormat="1" ht="21.9" customHeight="1">
      <c r="K769" s="418"/>
    </row>
    <row r="770" spans="11:11" s="213" customFormat="1" ht="21.9" customHeight="1">
      <c r="K770" s="418"/>
    </row>
    <row r="771" spans="11:11" s="213" customFormat="1" ht="21.9" customHeight="1">
      <c r="K771" s="418"/>
    </row>
    <row r="772" spans="11:11" s="213" customFormat="1" ht="21.9" customHeight="1">
      <c r="K772" s="418"/>
    </row>
    <row r="773" spans="11:11" s="213" customFormat="1" ht="21.9" customHeight="1">
      <c r="K773" s="418"/>
    </row>
    <row r="774" spans="11:11" s="213" customFormat="1" ht="21.9" customHeight="1">
      <c r="K774" s="418"/>
    </row>
    <row r="775" spans="11:11" s="213" customFormat="1" ht="21.9" customHeight="1">
      <c r="K775" s="418"/>
    </row>
    <row r="776" spans="11:11" s="213" customFormat="1" ht="21.9" customHeight="1">
      <c r="K776" s="418"/>
    </row>
    <row r="777" spans="11:11" s="213" customFormat="1" ht="21.9" customHeight="1">
      <c r="K777" s="418"/>
    </row>
    <row r="778" spans="11:11" s="213" customFormat="1" ht="21.9" customHeight="1">
      <c r="K778" s="418"/>
    </row>
    <row r="779" spans="11:11" s="213" customFormat="1" ht="21.9" customHeight="1">
      <c r="K779" s="418"/>
    </row>
    <row r="780" spans="11:11" s="213" customFormat="1" ht="21.9" customHeight="1">
      <c r="K780" s="418"/>
    </row>
    <row r="781" spans="11:11" s="213" customFormat="1" ht="21.9" customHeight="1">
      <c r="K781" s="418"/>
    </row>
    <row r="782" spans="11:11" s="213" customFormat="1" ht="21.9" customHeight="1">
      <c r="K782" s="418"/>
    </row>
    <row r="783" spans="11:11" s="213" customFormat="1" ht="21.9" customHeight="1">
      <c r="K783" s="418"/>
    </row>
    <row r="784" spans="11:11" s="213" customFormat="1" ht="21.9" customHeight="1">
      <c r="K784" s="418"/>
    </row>
    <row r="785" spans="11:11" s="213" customFormat="1" ht="21.9" customHeight="1">
      <c r="K785" s="418"/>
    </row>
    <row r="786" spans="11:11" s="213" customFormat="1" ht="21.9" customHeight="1">
      <c r="K786" s="418"/>
    </row>
    <row r="787" spans="11:11" s="213" customFormat="1" ht="21.9" customHeight="1">
      <c r="K787" s="418"/>
    </row>
    <row r="788" spans="11:11" s="213" customFormat="1" ht="21.9" customHeight="1">
      <c r="K788" s="418"/>
    </row>
    <row r="789" spans="11:11" s="213" customFormat="1" ht="21.9" customHeight="1">
      <c r="K789" s="418"/>
    </row>
    <row r="790" spans="11:11" s="213" customFormat="1" ht="21.9" customHeight="1">
      <c r="K790" s="418"/>
    </row>
    <row r="791" spans="11:11" s="213" customFormat="1" ht="21.9" customHeight="1">
      <c r="K791" s="418"/>
    </row>
    <row r="792" spans="11:11" s="213" customFormat="1" ht="21.9" customHeight="1">
      <c r="K792" s="418"/>
    </row>
    <row r="793" spans="11:11" s="213" customFormat="1" ht="21.9" customHeight="1">
      <c r="K793" s="418"/>
    </row>
    <row r="794" spans="11:11" s="213" customFormat="1" ht="21.9" customHeight="1">
      <c r="K794" s="418"/>
    </row>
    <row r="795" spans="11:11" s="213" customFormat="1" ht="21.9" customHeight="1">
      <c r="K795" s="418"/>
    </row>
    <row r="796" spans="11:11" s="213" customFormat="1" ht="21.9" customHeight="1">
      <c r="K796" s="418"/>
    </row>
    <row r="797" spans="11:11" s="213" customFormat="1" ht="21.9" customHeight="1">
      <c r="K797" s="418"/>
    </row>
    <row r="798" spans="11:11" s="213" customFormat="1" ht="21.9" customHeight="1">
      <c r="K798" s="418"/>
    </row>
    <row r="799" spans="11:11" s="213" customFormat="1" ht="21.9" customHeight="1">
      <c r="K799" s="418"/>
    </row>
    <row r="800" spans="11:11" s="213" customFormat="1" ht="21.9" customHeight="1">
      <c r="K800" s="418"/>
    </row>
    <row r="801" spans="11:11" s="213" customFormat="1" ht="21.9" customHeight="1">
      <c r="K801" s="418"/>
    </row>
    <row r="802" spans="11:11" s="213" customFormat="1" ht="21.9" customHeight="1">
      <c r="K802" s="418"/>
    </row>
    <row r="803" spans="11:11" s="213" customFormat="1" ht="21.9" customHeight="1">
      <c r="K803" s="418"/>
    </row>
    <row r="804" spans="11:11" s="213" customFormat="1" ht="21.9" customHeight="1">
      <c r="K804" s="418"/>
    </row>
    <row r="805" spans="11:11" s="213" customFormat="1" ht="21.9" customHeight="1">
      <c r="K805" s="418"/>
    </row>
    <row r="806" spans="11:11" s="213" customFormat="1" ht="21.9" customHeight="1">
      <c r="K806" s="418"/>
    </row>
    <row r="807" spans="11:11" s="213" customFormat="1" ht="21.9" customHeight="1">
      <c r="K807" s="418"/>
    </row>
    <row r="808" spans="11:11" s="213" customFormat="1" ht="21.9" customHeight="1">
      <c r="K808" s="418"/>
    </row>
    <row r="809" spans="11:11" s="213" customFormat="1" ht="21.9" customHeight="1">
      <c r="K809" s="418"/>
    </row>
    <row r="810" spans="11:11" s="213" customFormat="1" ht="21.9" customHeight="1">
      <c r="K810" s="418"/>
    </row>
    <row r="811" spans="11:11" s="213" customFormat="1" ht="21.9" customHeight="1">
      <c r="K811" s="418"/>
    </row>
    <row r="812" spans="11:11" s="213" customFormat="1" ht="21.9" customHeight="1">
      <c r="K812" s="418"/>
    </row>
    <row r="813" spans="11:11" s="213" customFormat="1" ht="21.9" customHeight="1">
      <c r="K813" s="418"/>
    </row>
    <row r="814" spans="11:11" s="213" customFormat="1" ht="21.9" customHeight="1">
      <c r="K814" s="418"/>
    </row>
    <row r="815" spans="11:11" s="213" customFormat="1" ht="21.9" customHeight="1">
      <c r="K815" s="418"/>
    </row>
    <row r="816" spans="11:11" s="213" customFormat="1" ht="21.9" customHeight="1">
      <c r="K816" s="418"/>
    </row>
    <row r="817" spans="11:11" s="213" customFormat="1" ht="21.9" customHeight="1">
      <c r="K817" s="418"/>
    </row>
    <row r="818" spans="11:11" s="213" customFormat="1" ht="21.9" customHeight="1">
      <c r="K818" s="418"/>
    </row>
    <row r="819" spans="11:11" s="213" customFormat="1" ht="21.9" customHeight="1">
      <c r="K819" s="418"/>
    </row>
    <row r="820" spans="11:11" s="213" customFormat="1" ht="21.9" customHeight="1">
      <c r="K820" s="418"/>
    </row>
    <row r="821" spans="11:11" s="213" customFormat="1" ht="21.9" customHeight="1">
      <c r="K821" s="418"/>
    </row>
    <row r="822" spans="11:11" s="213" customFormat="1" ht="21.9" customHeight="1">
      <c r="K822" s="418"/>
    </row>
    <row r="823" spans="11:11" s="213" customFormat="1" ht="21.9" customHeight="1">
      <c r="K823" s="418"/>
    </row>
    <row r="824" spans="11:11" s="213" customFormat="1" ht="21.9" customHeight="1">
      <c r="K824" s="418"/>
    </row>
    <row r="825" spans="11:11" s="213" customFormat="1" ht="21.9" customHeight="1">
      <c r="K825" s="418"/>
    </row>
    <row r="826" spans="11:11" s="213" customFormat="1" ht="21.9" customHeight="1">
      <c r="K826" s="418"/>
    </row>
    <row r="827" spans="11:11" s="213" customFormat="1" ht="21.9" customHeight="1">
      <c r="K827" s="418"/>
    </row>
    <row r="828" spans="11:11" s="213" customFormat="1" ht="21.9" customHeight="1">
      <c r="K828" s="418"/>
    </row>
    <row r="829" spans="11:11" s="213" customFormat="1" ht="21.9" customHeight="1">
      <c r="K829" s="418"/>
    </row>
    <row r="830" spans="11:11" s="213" customFormat="1" ht="21.9" customHeight="1">
      <c r="K830" s="418"/>
    </row>
    <row r="831" spans="11:11" s="213" customFormat="1" ht="21.9" customHeight="1">
      <c r="K831" s="418"/>
    </row>
    <row r="832" spans="11:11" s="213" customFormat="1" ht="21.9" customHeight="1">
      <c r="K832" s="418"/>
    </row>
    <row r="833" spans="11:11" s="213" customFormat="1" ht="21.9" customHeight="1">
      <c r="K833" s="418"/>
    </row>
    <row r="834" spans="11:11" s="213" customFormat="1" ht="21.9" customHeight="1">
      <c r="K834" s="418"/>
    </row>
    <row r="835" spans="11:11" s="213" customFormat="1" ht="21.9" customHeight="1">
      <c r="K835" s="418"/>
    </row>
    <row r="836" spans="11:11" s="213" customFormat="1" ht="21.9" customHeight="1">
      <c r="K836" s="418"/>
    </row>
    <row r="837" spans="11:11" s="213" customFormat="1" ht="21.9" customHeight="1">
      <c r="K837" s="418"/>
    </row>
    <row r="838" spans="11:11" s="213" customFormat="1" ht="21.9" customHeight="1">
      <c r="K838" s="418"/>
    </row>
    <row r="839" spans="11:11" s="213" customFormat="1" ht="21.9" customHeight="1">
      <c r="K839" s="418"/>
    </row>
    <row r="840" spans="11:11" s="213" customFormat="1" ht="21.9" customHeight="1">
      <c r="K840" s="418"/>
    </row>
    <row r="841" spans="11:11" s="213" customFormat="1" ht="21.9" customHeight="1">
      <c r="K841" s="418"/>
    </row>
    <row r="842" spans="11:11" s="213" customFormat="1" ht="21.9" customHeight="1">
      <c r="K842" s="418"/>
    </row>
    <row r="843" spans="11:11" s="213" customFormat="1" ht="21.9" customHeight="1">
      <c r="K843" s="418"/>
    </row>
    <row r="844" spans="11:11" s="213" customFormat="1" ht="21.9" customHeight="1">
      <c r="K844" s="418"/>
    </row>
    <row r="845" spans="11:11" s="213" customFormat="1" ht="21.9" customHeight="1">
      <c r="K845" s="418"/>
    </row>
    <row r="846" spans="11:11" s="213" customFormat="1" ht="21.9" customHeight="1">
      <c r="K846" s="418"/>
    </row>
    <row r="847" spans="11:11" s="213" customFormat="1" ht="21.9" customHeight="1">
      <c r="K847" s="418"/>
    </row>
    <row r="848" spans="11:11" s="213" customFormat="1" ht="21.9" customHeight="1">
      <c r="K848" s="418"/>
    </row>
    <row r="849" spans="11:11" s="213" customFormat="1" ht="21.9" customHeight="1">
      <c r="K849" s="418"/>
    </row>
    <row r="850" spans="11:11" s="213" customFormat="1" ht="21.9" customHeight="1">
      <c r="K850" s="418"/>
    </row>
    <row r="851" spans="11:11" s="213" customFormat="1" ht="21.9" customHeight="1">
      <c r="K851" s="418"/>
    </row>
    <row r="852" spans="11:11" s="213" customFormat="1" ht="21.9" customHeight="1">
      <c r="K852" s="418"/>
    </row>
    <row r="853" spans="11:11" s="213" customFormat="1" ht="21.9" customHeight="1">
      <c r="K853" s="418"/>
    </row>
    <row r="854" spans="11:11" s="213" customFormat="1" ht="21.9" customHeight="1">
      <c r="K854" s="418"/>
    </row>
    <row r="855" spans="11:11" s="213" customFormat="1" ht="21.9" customHeight="1">
      <c r="K855" s="418"/>
    </row>
    <row r="856" spans="11:11" s="213" customFormat="1" ht="21.9" customHeight="1">
      <c r="K856" s="418"/>
    </row>
    <row r="857" spans="11:11" s="213" customFormat="1" ht="21.9" customHeight="1">
      <c r="K857" s="418"/>
    </row>
    <row r="858" spans="11:11" s="213" customFormat="1" ht="21.9" customHeight="1">
      <c r="K858" s="418"/>
    </row>
    <row r="859" spans="11:11" s="213" customFormat="1" ht="21.9" customHeight="1">
      <c r="K859" s="418"/>
    </row>
    <row r="860" spans="11:11" s="213" customFormat="1" ht="21.9" customHeight="1">
      <c r="K860" s="418"/>
    </row>
    <row r="861" spans="11:11" s="213" customFormat="1" ht="21.9" customHeight="1">
      <c r="K861" s="418"/>
    </row>
    <row r="862" spans="11:11" s="213" customFormat="1" ht="21.9" customHeight="1">
      <c r="K862" s="418"/>
    </row>
    <row r="863" spans="11:11" s="213" customFormat="1" ht="21.9" customHeight="1">
      <c r="K863" s="418"/>
    </row>
    <row r="864" spans="11:11" s="213" customFormat="1" ht="21.9" customHeight="1">
      <c r="K864" s="418"/>
    </row>
    <row r="865" spans="11:11" s="213" customFormat="1" ht="21.9" customHeight="1">
      <c r="K865" s="418"/>
    </row>
    <row r="866" spans="11:11" s="213" customFormat="1" ht="21.9" customHeight="1">
      <c r="K866" s="418"/>
    </row>
    <row r="867" spans="11:11" s="213" customFormat="1" ht="21.9" customHeight="1">
      <c r="K867" s="418"/>
    </row>
    <row r="868" spans="11:11" s="213" customFormat="1" ht="21.9" customHeight="1">
      <c r="K868" s="418"/>
    </row>
    <row r="869" spans="11:11" s="213" customFormat="1" ht="21.9" customHeight="1">
      <c r="K869" s="418"/>
    </row>
    <row r="870" spans="11:11" s="213" customFormat="1" ht="21.9" customHeight="1">
      <c r="K870" s="418"/>
    </row>
    <row r="871" spans="11:11" s="213" customFormat="1" ht="21.9" customHeight="1">
      <c r="K871" s="418"/>
    </row>
    <row r="872" spans="11:11" s="213" customFormat="1" ht="21.9" customHeight="1">
      <c r="K872" s="418"/>
    </row>
    <row r="873" spans="11:11" s="213" customFormat="1" ht="21.9" customHeight="1">
      <c r="K873" s="418"/>
    </row>
    <row r="874" spans="11:11" s="213" customFormat="1" ht="21.9" customHeight="1">
      <c r="K874" s="418"/>
    </row>
    <row r="875" spans="11:11" s="213" customFormat="1" ht="21.9" customHeight="1">
      <c r="K875" s="418"/>
    </row>
    <row r="876" spans="11:11" s="213" customFormat="1" ht="21.9" customHeight="1">
      <c r="K876" s="418"/>
    </row>
    <row r="877" spans="11:11" s="213" customFormat="1" ht="21.9" customHeight="1">
      <c r="K877" s="418"/>
    </row>
    <row r="878" spans="11:11" s="213" customFormat="1" ht="21.9" customHeight="1">
      <c r="K878" s="418"/>
    </row>
    <row r="879" spans="11:11" s="213" customFormat="1" ht="21.9" customHeight="1">
      <c r="K879" s="418"/>
    </row>
    <row r="880" spans="11:11" s="213" customFormat="1" ht="21.9" customHeight="1">
      <c r="K880" s="418"/>
    </row>
    <row r="881" spans="11:11" s="213" customFormat="1" ht="21.9" customHeight="1">
      <c r="K881" s="418"/>
    </row>
    <row r="882" spans="11:11" s="213" customFormat="1" ht="21.9" customHeight="1">
      <c r="K882" s="418"/>
    </row>
    <row r="883" spans="11:11" s="213" customFormat="1" ht="21.9" customHeight="1">
      <c r="K883" s="418"/>
    </row>
    <row r="884" spans="11:11" s="213" customFormat="1" ht="21.9" customHeight="1">
      <c r="K884" s="418"/>
    </row>
    <row r="885" spans="11:11" s="213" customFormat="1" ht="21.9" customHeight="1">
      <c r="K885" s="418"/>
    </row>
    <row r="886" spans="11:11" s="213" customFormat="1" ht="21.9" customHeight="1">
      <c r="K886" s="418"/>
    </row>
    <row r="887" spans="11:11" s="213" customFormat="1" ht="21.9" customHeight="1">
      <c r="K887" s="418"/>
    </row>
    <row r="888" spans="11:11" s="213" customFormat="1" ht="21.9" customHeight="1">
      <c r="K888" s="418"/>
    </row>
    <row r="889" spans="11:11" s="213" customFormat="1" ht="21.9" customHeight="1">
      <c r="K889" s="418"/>
    </row>
    <row r="890" spans="11:11" s="213" customFormat="1" ht="21.9" customHeight="1">
      <c r="K890" s="418"/>
    </row>
    <row r="891" spans="11:11" s="213" customFormat="1" ht="21.9" customHeight="1">
      <c r="K891" s="418"/>
    </row>
    <row r="892" spans="11:11" s="213" customFormat="1" ht="21.9" customHeight="1">
      <c r="K892" s="418"/>
    </row>
    <row r="893" spans="11:11" s="213" customFormat="1" ht="21.9" customHeight="1">
      <c r="K893" s="418"/>
    </row>
    <row r="894" spans="11:11" s="213" customFormat="1" ht="21.9" customHeight="1">
      <c r="K894" s="418"/>
    </row>
    <row r="895" spans="11:11" s="213" customFormat="1" ht="21.9" customHeight="1">
      <c r="K895" s="418"/>
    </row>
    <row r="896" spans="11:11" s="213" customFormat="1" ht="21.9" customHeight="1">
      <c r="K896" s="418"/>
    </row>
    <row r="897" spans="11:11" s="213" customFormat="1" ht="21.9" customHeight="1">
      <c r="K897" s="418"/>
    </row>
    <row r="898" spans="11:11" s="213" customFormat="1" ht="21.9" customHeight="1">
      <c r="K898" s="418"/>
    </row>
    <row r="899" spans="11:11" s="213" customFormat="1" ht="21.9" customHeight="1">
      <c r="K899" s="418"/>
    </row>
    <row r="900" spans="11:11" s="213" customFormat="1" ht="21.9" customHeight="1">
      <c r="K900" s="418"/>
    </row>
    <row r="901" spans="11:11" s="213" customFormat="1" ht="21.9" customHeight="1">
      <c r="K901" s="418"/>
    </row>
    <row r="902" spans="11:11" s="213" customFormat="1" ht="21.9" customHeight="1">
      <c r="K902" s="418"/>
    </row>
    <row r="903" spans="11:11" s="213" customFormat="1" ht="21.9" customHeight="1">
      <c r="K903" s="418"/>
    </row>
    <row r="904" spans="11:11" s="213" customFormat="1" ht="21.9" customHeight="1">
      <c r="K904" s="418"/>
    </row>
    <row r="905" spans="11:11" s="213" customFormat="1" ht="21.9" customHeight="1">
      <c r="K905" s="418"/>
    </row>
    <row r="906" spans="11:11" s="213" customFormat="1" ht="21.9" customHeight="1">
      <c r="K906" s="418"/>
    </row>
    <row r="907" spans="11:11" s="213" customFormat="1" ht="21.9" customHeight="1">
      <c r="K907" s="418"/>
    </row>
    <row r="908" spans="11:11" s="213" customFormat="1" ht="21.9" customHeight="1">
      <c r="K908" s="418"/>
    </row>
    <row r="909" spans="11:11" s="213" customFormat="1" ht="21.9" customHeight="1">
      <c r="K909" s="418"/>
    </row>
    <row r="910" spans="11:11" s="213" customFormat="1" ht="21.9" customHeight="1">
      <c r="K910" s="418"/>
    </row>
    <row r="911" spans="11:11" s="213" customFormat="1" ht="21.9" customHeight="1">
      <c r="K911" s="418"/>
    </row>
    <row r="912" spans="11:11" s="213" customFormat="1" ht="21.9" customHeight="1">
      <c r="K912" s="418"/>
    </row>
    <row r="913" spans="11:11" s="213" customFormat="1" ht="21.9" customHeight="1">
      <c r="K913" s="418"/>
    </row>
    <row r="914" spans="11:11" s="213" customFormat="1" ht="21.9" customHeight="1">
      <c r="K914" s="418"/>
    </row>
    <row r="915" spans="11:11" s="213" customFormat="1" ht="21.9" customHeight="1">
      <c r="K915" s="418"/>
    </row>
    <row r="916" spans="11:11" s="213" customFormat="1" ht="21.9" customHeight="1">
      <c r="K916" s="418"/>
    </row>
    <row r="917" spans="11:11" s="213" customFormat="1" ht="21.9" customHeight="1">
      <c r="K917" s="418"/>
    </row>
    <row r="918" spans="11:11" s="213" customFormat="1" ht="21.9" customHeight="1">
      <c r="K918" s="418"/>
    </row>
    <row r="919" spans="11:11" s="213" customFormat="1" ht="21.9" customHeight="1">
      <c r="K919" s="418"/>
    </row>
    <row r="920" spans="11:11" s="213" customFormat="1" ht="21.9" customHeight="1">
      <c r="K920" s="418"/>
    </row>
    <row r="921" spans="11:11" s="213" customFormat="1" ht="21.9" customHeight="1">
      <c r="K921" s="418"/>
    </row>
    <row r="922" spans="11:11" s="213" customFormat="1" ht="21.9" customHeight="1">
      <c r="K922" s="418"/>
    </row>
    <row r="923" spans="11:11" s="213" customFormat="1" ht="21.9" customHeight="1">
      <c r="K923" s="418"/>
    </row>
    <row r="924" spans="11:11" s="213" customFormat="1" ht="21.9" customHeight="1">
      <c r="K924" s="418"/>
    </row>
    <row r="925" spans="11:11" s="213" customFormat="1" ht="21.9" customHeight="1">
      <c r="K925" s="418"/>
    </row>
    <row r="926" spans="11:11" s="213" customFormat="1" ht="21.9" customHeight="1">
      <c r="K926" s="418"/>
    </row>
    <row r="927" spans="11:11" s="213" customFormat="1" ht="21.9" customHeight="1">
      <c r="K927" s="418"/>
    </row>
    <row r="928" spans="11:11" s="213" customFormat="1" ht="21.9" customHeight="1">
      <c r="K928" s="418"/>
    </row>
    <row r="929" spans="11:11" s="213" customFormat="1" ht="21.9" customHeight="1">
      <c r="K929" s="418"/>
    </row>
    <row r="930" spans="11:11" s="213" customFormat="1" ht="21.9" customHeight="1">
      <c r="K930" s="418"/>
    </row>
    <row r="931" spans="11:11" s="213" customFormat="1" ht="21.9" customHeight="1">
      <c r="K931" s="418"/>
    </row>
    <row r="932" spans="11:11" s="213" customFormat="1" ht="21.9" customHeight="1">
      <c r="K932" s="418"/>
    </row>
    <row r="933" spans="11:11" s="213" customFormat="1" ht="21.9" customHeight="1">
      <c r="K933" s="418"/>
    </row>
    <row r="934" spans="11:11" s="213" customFormat="1" ht="21.9" customHeight="1">
      <c r="K934" s="418"/>
    </row>
    <row r="935" spans="11:11" s="213" customFormat="1" ht="21.9" customHeight="1">
      <c r="K935" s="418"/>
    </row>
    <row r="936" spans="11:11" s="213" customFormat="1" ht="21.9" customHeight="1">
      <c r="K936" s="418"/>
    </row>
    <row r="937" spans="11:11" s="213" customFormat="1" ht="21.9" customHeight="1">
      <c r="K937" s="418"/>
    </row>
    <row r="938" spans="11:11" s="213" customFormat="1" ht="21.9" customHeight="1">
      <c r="K938" s="418"/>
    </row>
    <row r="939" spans="11:11" s="213" customFormat="1" ht="21.9" customHeight="1">
      <c r="K939" s="418"/>
    </row>
    <row r="940" spans="11:11" s="213" customFormat="1" ht="21.9" customHeight="1">
      <c r="K940" s="418"/>
    </row>
    <row r="941" spans="11:11" s="213" customFormat="1" ht="21.9" customHeight="1">
      <c r="K941" s="418"/>
    </row>
    <row r="942" spans="11:11" s="213" customFormat="1" ht="21.9" customHeight="1">
      <c r="K942" s="418"/>
    </row>
    <row r="943" spans="11:11" s="213" customFormat="1" ht="21.9" customHeight="1">
      <c r="K943" s="418"/>
    </row>
    <row r="944" spans="11:11" s="213" customFormat="1" ht="21.9" customHeight="1">
      <c r="K944" s="418"/>
    </row>
    <row r="945" spans="11:11" s="213" customFormat="1" ht="21.9" customHeight="1">
      <c r="K945" s="418"/>
    </row>
    <row r="946" spans="11:11" s="213" customFormat="1" ht="21.9" customHeight="1">
      <c r="K946" s="418"/>
    </row>
    <row r="947" spans="11:11" s="213" customFormat="1" ht="21.9" customHeight="1">
      <c r="K947" s="418"/>
    </row>
    <row r="948" spans="11:11" s="213" customFormat="1" ht="21.9" customHeight="1">
      <c r="K948" s="418"/>
    </row>
    <row r="949" spans="11:11" s="213" customFormat="1" ht="21.9" customHeight="1">
      <c r="K949" s="418"/>
    </row>
    <row r="950" spans="11:11" s="213" customFormat="1" ht="21.9" customHeight="1">
      <c r="K950" s="418"/>
    </row>
    <row r="951" spans="11:11" s="213" customFormat="1" ht="21.9" customHeight="1">
      <c r="K951" s="418"/>
    </row>
    <row r="952" spans="11:11" s="213" customFormat="1" ht="21.9" customHeight="1">
      <c r="K952" s="418"/>
    </row>
    <row r="953" spans="11:11" s="213" customFormat="1" ht="21.9" customHeight="1">
      <c r="K953" s="418"/>
    </row>
    <row r="954" spans="11:11" s="213" customFormat="1" ht="21.9" customHeight="1">
      <c r="K954" s="418"/>
    </row>
    <row r="955" spans="11:11" s="213" customFormat="1" ht="21.9" customHeight="1">
      <c r="K955" s="418"/>
    </row>
    <row r="956" spans="11:11" s="213" customFormat="1" ht="21.9" customHeight="1">
      <c r="K956" s="418"/>
    </row>
    <row r="957" spans="11:11" s="213" customFormat="1" ht="21.9" customHeight="1">
      <c r="K957" s="418"/>
    </row>
    <row r="958" spans="11:11" s="213" customFormat="1" ht="21.9" customHeight="1">
      <c r="K958" s="418"/>
    </row>
    <row r="959" spans="11:11" s="213" customFormat="1" ht="21.9" customHeight="1">
      <c r="K959" s="418"/>
    </row>
    <row r="960" spans="11:11" s="213" customFormat="1" ht="21.9" customHeight="1">
      <c r="K960" s="418"/>
    </row>
    <row r="961" spans="11:11" s="213" customFormat="1" ht="21.9" customHeight="1">
      <c r="K961" s="418"/>
    </row>
    <row r="962" spans="11:11" s="213" customFormat="1" ht="21.9" customHeight="1">
      <c r="K962" s="418"/>
    </row>
    <row r="963" spans="11:11" s="213" customFormat="1" ht="21.9" customHeight="1">
      <c r="K963" s="418"/>
    </row>
    <row r="964" spans="11:11" s="213" customFormat="1" ht="21.9" customHeight="1">
      <c r="K964" s="418"/>
    </row>
    <row r="965" spans="11:11" s="213" customFormat="1" ht="21.9" customHeight="1">
      <c r="K965" s="418"/>
    </row>
    <row r="966" spans="11:11" s="213" customFormat="1" ht="21.9" customHeight="1">
      <c r="K966" s="418"/>
    </row>
    <row r="967" spans="11:11" s="213" customFormat="1" ht="21.9" customHeight="1">
      <c r="K967" s="418"/>
    </row>
    <row r="968" spans="11:11" s="213" customFormat="1" ht="21.9" customHeight="1">
      <c r="K968" s="418"/>
    </row>
    <row r="969" spans="11:11" s="213" customFormat="1" ht="21.9" customHeight="1">
      <c r="K969" s="418"/>
    </row>
    <row r="970" spans="11:11" s="213" customFormat="1" ht="21.9" customHeight="1">
      <c r="K970" s="418"/>
    </row>
    <row r="971" spans="11:11" s="213" customFormat="1" ht="21.9" customHeight="1">
      <c r="K971" s="418"/>
    </row>
    <row r="972" spans="11:11" s="213" customFormat="1" ht="21.9" customHeight="1">
      <c r="K972" s="418"/>
    </row>
    <row r="973" spans="11:11" s="213" customFormat="1" ht="21.9" customHeight="1">
      <c r="K973" s="418"/>
    </row>
    <row r="974" spans="11:11" s="213" customFormat="1" ht="21.9" customHeight="1">
      <c r="K974" s="418"/>
    </row>
    <row r="975" spans="11:11" s="213" customFormat="1" ht="21.9" customHeight="1">
      <c r="K975" s="418"/>
    </row>
    <row r="976" spans="11:11" s="213" customFormat="1" ht="21.9" customHeight="1">
      <c r="K976" s="418"/>
    </row>
    <row r="977" spans="11:11" s="213" customFormat="1" ht="21.9" customHeight="1">
      <c r="K977" s="418"/>
    </row>
    <row r="978" spans="11:11" s="213" customFormat="1" ht="21.9" customHeight="1">
      <c r="K978" s="418"/>
    </row>
    <row r="979" spans="11:11" s="213" customFormat="1" ht="21.9" customHeight="1">
      <c r="K979" s="418"/>
    </row>
    <row r="980" spans="11:11" s="213" customFormat="1" ht="21.9" customHeight="1">
      <c r="K980" s="418"/>
    </row>
    <row r="981" spans="11:11" s="213" customFormat="1" ht="21.9" customHeight="1">
      <c r="K981" s="418"/>
    </row>
    <row r="982" spans="11:11" s="213" customFormat="1" ht="21.9" customHeight="1">
      <c r="K982" s="418"/>
    </row>
    <row r="983" spans="11:11" s="213" customFormat="1" ht="21.9" customHeight="1">
      <c r="K983" s="418"/>
    </row>
    <row r="984" spans="11:11" s="213" customFormat="1" ht="21.9" customHeight="1">
      <c r="K984" s="418"/>
    </row>
    <row r="985" spans="11:11" s="213" customFormat="1" ht="21.9" customHeight="1">
      <c r="K985" s="418"/>
    </row>
    <row r="986" spans="11:11" s="213" customFormat="1" ht="21.9" customHeight="1">
      <c r="K986" s="418"/>
    </row>
    <row r="987" spans="11:11" s="213" customFormat="1" ht="21.9" customHeight="1">
      <c r="K987" s="418"/>
    </row>
    <row r="988" spans="11:11" s="213" customFormat="1" ht="21.9" customHeight="1">
      <c r="K988" s="418"/>
    </row>
    <row r="989" spans="11:11" s="213" customFormat="1" ht="21.9" customHeight="1">
      <c r="K989" s="418"/>
    </row>
    <row r="990" spans="11:11" s="213" customFormat="1" ht="21.9" customHeight="1">
      <c r="K990" s="418"/>
    </row>
    <row r="991" spans="11:11" s="213" customFormat="1" ht="21.9" customHeight="1">
      <c r="K991" s="418"/>
    </row>
    <row r="992" spans="11:11" s="213" customFormat="1" ht="21.9" customHeight="1">
      <c r="K992" s="418"/>
    </row>
    <row r="993" spans="11:11" s="213" customFormat="1" ht="21.9" customHeight="1">
      <c r="K993" s="418"/>
    </row>
    <row r="994" spans="11:11" s="213" customFormat="1" ht="21.9" customHeight="1">
      <c r="K994" s="418"/>
    </row>
    <row r="995" spans="11:11" s="213" customFormat="1" ht="21.9" customHeight="1">
      <c r="K995" s="418"/>
    </row>
    <row r="996" spans="11:11" s="213" customFormat="1" ht="21.9" customHeight="1">
      <c r="K996" s="418"/>
    </row>
    <row r="997" spans="11:11" s="213" customFormat="1" ht="21.9" customHeight="1">
      <c r="K997" s="418"/>
    </row>
    <row r="998" spans="11:11" s="213" customFormat="1" ht="21.9" customHeight="1">
      <c r="K998" s="418"/>
    </row>
    <row r="999" spans="11:11" s="213" customFormat="1" ht="21.9" customHeight="1">
      <c r="K999" s="418"/>
    </row>
    <row r="1000" spans="11:11" s="213" customFormat="1" ht="21.9" customHeight="1">
      <c r="K1000" s="418"/>
    </row>
    <row r="1001" spans="11:11" s="213" customFormat="1" ht="21.9" customHeight="1">
      <c r="K1001" s="418"/>
    </row>
    <row r="1002" spans="11:11" s="213" customFormat="1" ht="21.9" customHeight="1">
      <c r="K1002" s="418"/>
    </row>
    <row r="1003" spans="11:11" s="213" customFormat="1" ht="21.9" customHeight="1">
      <c r="K1003" s="418"/>
    </row>
    <row r="1004" spans="11:11" s="213" customFormat="1" ht="21.9" customHeight="1">
      <c r="K1004" s="418"/>
    </row>
    <row r="1005" spans="11:11" s="213" customFormat="1" ht="21.9" customHeight="1">
      <c r="K1005" s="418"/>
    </row>
    <row r="1006" spans="11:11" s="213" customFormat="1" ht="21.9" customHeight="1">
      <c r="K1006" s="418"/>
    </row>
    <row r="1007" spans="11:11" s="213" customFormat="1" ht="21.9" customHeight="1">
      <c r="K1007" s="418"/>
    </row>
    <row r="1008" spans="11:11" s="213" customFormat="1" ht="21.9" customHeight="1">
      <c r="K1008" s="418"/>
    </row>
    <row r="1009" spans="11:11" s="213" customFormat="1" ht="21.9" customHeight="1">
      <c r="K1009" s="418"/>
    </row>
  </sheetData>
  <mergeCells count="125">
    <mergeCell ref="E287:H287"/>
    <mergeCell ref="E288:H288"/>
    <mergeCell ref="E289:H289"/>
    <mergeCell ref="E304:H304"/>
    <mergeCell ref="C306:H306"/>
    <mergeCell ref="C275:H275"/>
    <mergeCell ref="E277:H277"/>
    <mergeCell ref="E279:H279"/>
    <mergeCell ref="E280:H280"/>
    <mergeCell ref="E282:H282"/>
    <mergeCell ref="E284:H284"/>
    <mergeCell ref="E259:H259"/>
    <mergeCell ref="E260:H260"/>
    <mergeCell ref="E262:F262"/>
    <mergeCell ref="E263:H263"/>
    <mergeCell ref="E264:H264"/>
    <mergeCell ref="E273:H273"/>
    <mergeCell ref="C247:H247"/>
    <mergeCell ref="E249:H249"/>
    <mergeCell ref="E251:H251"/>
    <mergeCell ref="E252:H252"/>
    <mergeCell ref="E254:H254"/>
    <mergeCell ref="E256:H256"/>
    <mergeCell ref="F223:H223"/>
    <mergeCell ref="E225:H225"/>
    <mergeCell ref="E227:H227"/>
    <mergeCell ref="E230:H230"/>
    <mergeCell ref="E237:H237"/>
    <mergeCell ref="E245:H245"/>
    <mergeCell ref="E207:H207"/>
    <mergeCell ref="E210:H210"/>
    <mergeCell ref="E217:H217"/>
    <mergeCell ref="C219:H219"/>
    <mergeCell ref="F221:H221"/>
    <mergeCell ref="F222:H222"/>
    <mergeCell ref="E201:H201"/>
    <mergeCell ref="E202:H202"/>
    <mergeCell ref="E203:H203"/>
    <mergeCell ref="E204:H204"/>
    <mergeCell ref="E205:H205"/>
    <mergeCell ref="E206:H206"/>
    <mergeCell ref="E184:H184"/>
    <mergeCell ref="E186:H186"/>
    <mergeCell ref="E187:H187"/>
    <mergeCell ref="E189:H189"/>
    <mergeCell ref="E197:H197"/>
    <mergeCell ref="C199:H199"/>
    <mergeCell ref="E174:H174"/>
    <mergeCell ref="C176:H176"/>
    <mergeCell ref="E177:H177"/>
    <mergeCell ref="E178:H178"/>
    <mergeCell ref="E180:H180"/>
    <mergeCell ref="E182:H182"/>
    <mergeCell ref="E160:H160"/>
    <mergeCell ref="E162:H162"/>
    <mergeCell ref="E163:H163"/>
    <mergeCell ref="E164:H164"/>
    <mergeCell ref="E165:H165"/>
    <mergeCell ref="E167:H167"/>
    <mergeCell ref="C152:H152"/>
    <mergeCell ref="F153:H153"/>
    <mergeCell ref="F154:H154"/>
    <mergeCell ref="F155:H155"/>
    <mergeCell ref="F156:H156"/>
    <mergeCell ref="E158:H158"/>
    <mergeCell ref="E137:H137"/>
    <mergeCell ref="E138:H138"/>
    <mergeCell ref="F139:H139"/>
    <mergeCell ref="F140:H140"/>
    <mergeCell ref="F141:H141"/>
    <mergeCell ref="E150:H150"/>
    <mergeCell ref="E125:H125"/>
    <mergeCell ref="E130:H130"/>
    <mergeCell ref="C132:H132"/>
    <mergeCell ref="F133:H133"/>
    <mergeCell ref="F134:H134"/>
    <mergeCell ref="F135:H135"/>
    <mergeCell ref="E114:H114"/>
    <mergeCell ref="C116:H116"/>
    <mergeCell ref="E118:H118"/>
    <mergeCell ref="E119:H119"/>
    <mergeCell ref="E121:H121"/>
    <mergeCell ref="E123:H123"/>
    <mergeCell ref="E91:H91"/>
    <mergeCell ref="E93:H93"/>
    <mergeCell ref="E95:H95"/>
    <mergeCell ref="E97:H97"/>
    <mergeCell ref="E99:H99"/>
    <mergeCell ref="E100:H100"/>
    <mergeCell ref="E70:G70"/>
    <mergeCell ref="E71:H71"/>
    <mergeCell ref="E72:H72"/>
    <mergeCell ref="E73:H73"/>
    <mergeCell ref="E87:H87"/>
    <mergeCell ref="C89:H89"/>
    <mergeCell ref="C64:H64"/>
    <mergeCell ref="E65:H65"/>
    <mergeCell ref="E66:H66"/>
    <mergeCell ref="E67:H67"/>
    <mergeCell ref="E68:H68"/>
    <mergeCell ref="E69:H69"/>
    <mergeCell ref="E46:H46"/>
    <mergeCell ref="E48:H48"/>
    <mergeCell ref="E50:H50"/>
    <mergeCell ref="E52:H52"/>
    <mergeCell ref="E55:H55"/>
    <mergeCell ref="E63:H63"/>
    <mergeCell ref="E40:H40"/>
    <mergeCell ref="E42:H42"/>
    <mergeCell ref="E44:H44"/>
    <mergeCell ref="E21:H21"/>
    <mergeCell ref="E23:H23"/>
    <mergeCell ref="E27:H27"/>
    <mergeCell ref="C28:H28"/>
    <mergeCell ref="E30:H30"/>
    <mergeCell ref="E32:H32"/>
    <mergeCell ref="E1:H1"/>
    <mergeCell ref="E2:H2"/>
    <mergeCell ref="E3:H3"/>
    <mergeCell ref="E5:H5"/>
    <mergeCell ref="E7:H7"/>
    <mergeCell ref="E19:H19"/>
    <mergeCell ref="E34:H34"/>
    <mergeCell ref="E36:H36"/>
    <mergeCell ref="E38:H38"/>
  </mergeCells>
  <pageMargins left="0.7" right="0.7" top="0.75" bottom="0.75" header="0.3" footer="0.3"/>
  <pageSetup scale="80" orientation="portrait" r:id="rId1"/>
  <rowBreaks count="10" manualBreakCount="10">
    <brk id="28" max="16383" man="1"/>
    <brk id="64" max="16383" man="1"/>
    <brk id="89" max="16383" man="1"/>
    <brk id="116" max="16383" man="1"/>
    <brk id="132" max="16383" man="1"/>
    <brk id="152" max="16383" man="1"/>
    <brk id="176" max="16383" man="1"/>
    <brk id="199" max="16383" man="1"/>
    <brk id="219" max="16383" man="1"/>
    <brk id="247" max="16383" man="1"/>
  </rowBreaks>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0000"/>
  </sheetPr>
  <dimension ref="A1:H1070"/>
  <sheetViews>
    <sheetView view="pageBreakPreview" zoomScaleNormal="100" zoomScaleSheetLayoutView="100" workbookViewId="0">
      <selection activeCell="F328" sqref="F328"/>
    </sheetView>
  </sheetViews>
  <sheetFormatPr defaultColWidth="9.1796875" defaultRowHeight="14"/>
  <cols>
    <col min="1" max="1" width="8.81640625" style="6" customWidth="1"/>
    <col min="2" max="2" width="39.81640625" style="5" customWidth="1"/>
    <col min="3" max="3" width="7.1796875" style="4" customWidth="1"/>
    <col min="4" max="4" width="8.54296875" style="3" customWidth="1"/>
    <col min="5" max="5" width="14.81640625" style="131" customWidth="1"/>
    <col min="6" max="6" width="13.81640625" style="2" customWidth="1"/>
    <col min="7" max="16384" width="9.1796875" style="1"/>
  </cols>
  <sheetData>
    <row r="1" spans="1:6">
      <c r="A1" s="481" t="s">
        <v>443</v>
      </c>
      <c r="B1" s="481"/>
      <c r="C1" s="481"/>
      <c r="D1" s="481"/>
      <c r="E1" s="481"/>
      <c r="F1" s="481"/>
    </row>
    <row r="2" spans="1:6" ht="14.5" thickBot="1">
      <c r="A2" s="482" t="s">
        <v>433</v>
      </c>
      <c r="B2" s="482"/>
      <c r="C2" s="482"/>
      <c r="D2" s="482"/>
      <c r="E2" s="482"/>
      <c r="F2" s="482"/>
    </row>
    <row r="3" spans="1:6" ht="15" thickTop="1" thickBot="1"/>
    <row r="4" spans="1:6" ht="14.5" thickTop="1">
      <c r="A4" s="129" t="s">
        <v>155</v>
      </c>
      <c r="B4" s="128" t="s">
        <v>432</v>
      </c>
      <c r="C4" s="127" t="s">
        <v>431</v>
      </c>
      <c r="D4" s="126" t="s">
        <v>430</v>
      </c>
      <c r="E4" s="132" t="s">
        <v>429</v>
      </c>
      <c r="F4" s="125" t="s">
        <v>428</v>
      </c>
    </row>
    <row r="5" spans="1:6">
      <c r="A5" s="123"/>
      <c r="B5" s="124"/>
      <c r="C5" s="122"/>
      <c r="D5" s="121"/>
      <c r="E5" s="133" t="s">
        <v>434</v>
      </c>
      <c r="F5" s="120" t="s">
        <v>434</v>
      </c>
    </row>
    <row r="6" spans="1:6">
      <c r="A6" s="123"/>
      <c r="B6" s="36"/>
      <c r="C6" s="122"/>
      <c r="D6" s="121"/>
      <c r="E6" s="133"/>
      <c r="F6" s="120"/>
    </row>
    <row r="7" spans="1:6">
      <c r="A7" s="30"/>
      <c r="B7" s="19" t="s">
        <v>427</v>
      </c>
      <c r="C7" s="50"/>
      <c r="D7" s="34"/>
      <c r="E7" s="130"/>
      <c r="F7" s="60"/>
    </row>
    <row r="8" spans="1:6">
      <c r="A8" s="30"/>
      <c r="B8" s="73"/>
      <c r="C8" s="50"/>
      <c r="D8" s="34"/>
      <c r="E8" s="130"/>
      <c r="F8" s="60"/>
    </row>
    <row r="9" spans="1:6">
      <c r="A9" s="30"/>
      <c r="B9" s="19" t="s">
        <v>426</v>
      </c>
      <c r="C9" s="50"/>
      <c r="D9" s="34"/>
      <c r="E9" s="130"/>
      <c r="F9" s="60"/>
    </row>
    <row r="10" spans="1:6">
      <c r="A10" s="30"/>
      <c r="B10" s="36"/>
      <c r="C10" s="50"/>
      <c r="D10" s="34"/>
      <c r="E10" s="130"/>
      <c r="F10" s="60"/>
    </row>
    <row r="11" spans="1:6">
      <c r="A11" s="30">
        <v>1</v>
      </c>
      <c r="B11" s="18" t="s">
        <v>422</v>
      </c>
      <c r="C11" s="50"/>
      <c r="D11" s="34"/>
      <c r="E11" s="130"/>
      <c r="F11" s="60">
        <f>F224</f>
        <v>0</v>
      </c>
    </row>
    <row r="12" spans="1:6">
      <c r="A12" s="30"/>
      <c r="B12" s="18"/>
      <c r="C12" s="50"/>
      <c r="D12" s="34"/>
      <c r="E12" s="130"/>
      <c r="F12" s="60"/>
    </row>
    <row r="13" spans="1:6">
      <c r="A13" s="30"/>
      <c r="B13" s="18"/>
      <c r="C13" s="50"/>
      <c r="D13" s="34"/>
      <c r="E13" s="130"/>
      <c r="F13" s="60"/>
    </row>
    <row r="14" spans="1:6">
      <c r="A14" s="30">
        <v>2</v>
      </c>
      <c r="B14" s="18" t="s">
        <v>356</v>
      </c>
      <c r="C14" s="50"/>
      <c r="D14" s="34"/>
      <c r="E14" s="130"/>
      <c r="F14" s="60">
        <f>F259</f>
        <v>0</v>
      </c>
    </row>
    <row r="15" spans="1:6">
      <c r="A15" s="30"/>
      <c r="B15" s="18"/>
      <c r="C15" s="50"/>
      <c r="D15" s="34"/>
      <c r="E15" s="130"/>
      <c r="F15" s="60"/>
    </row>
    <row r="16" spans="1:6">
      <c r="A16" s="30"/>
      <c r="B16" s="18"/>
      <c r="C16" s="50"/>
      <c r="D16" s="34"/>
      <c r="E16" s="130"/>
      <c r="F16" s="60"/>
    </row>
    <row r="17" spans="1:6">
      <c r="A17" s="30">
        <v>3</v>
      </c>
      <c r="B17" s="18" t="s">
        <v>341</v>
      </c>
      <c r="C17" s="50"/>
      <c r="D17" s="34"/>
      <c r="E17" s="130"/>
      <c r="F17" s="60">
        <f>F365</f>
        <v>0</v>
      </c>
    </row>
    <row r="18" spans="1:6">
      <c r="A18" s="30"/>
      <c r="B18" s="18"/>
      <c r="C18" s="50"/>
      <c r="D18" s="34"/>
      <c r="E18" s="130"/>
      <c r="F18" s="60"/>
    </row>
    <row r="19" spans="1:6">
      <c r="A19" s="30"/>
      <c r="B19" s="18"/>
      <c r="C19" s="50"/>
      <c r="D19" s="34"/>
      <c r="E19" s="130"/>
      <c r="F19" s="60"/>
    </row>
    <row r="20" spans="1:6">
      <c r="A20" s="30">
        <v>4</v>
      </c>
      <c r="B20" s="18" t="s">
        <v>306</v>
      </c>
      <c r="C20" s="50"/>
      <c r="D20" s="34"/>
      <c r="E20" s="130"/>
      <c r="F20" s="60">
        <f>F396</f>
        <v>0</v>
      </c>
    </row>
    <row r="21" spans="1:6">
      <c r="A21" s="30"/>
      <c r="B21" s="18"/>
      <c r="C21" s="50"/>
      <c r="D21" s="34"/>
      <c r="E21" s="130"/>
      <c r="F21" s="60"/>
    </row>
    <row r="22" spans="1:6">
      <c r="A22" s="30"/>
      <c r="B22" s="18"/>
      <c r="C22" s="50"/>
      <c r="D22" s="34"/>
      <c r="E22" s="130"/>
      <c r="F22" s="60"/>
    </row>
    <row r="23" spans="1:6">
      <c r="A23" s="30">
        <v>5</v>
      </c>
      <c r="B23" s="18" t="s">
        <v>296</v>
      </c>
      <c r="C23" s="50"/>
      <c r="D23" s="34"/>
      <c r="E23" s="130"/>
      <c r="F23" s="60">
        <f>F489</f>
        <v>0</v>
      </c>
    </row>
    <row r="24" spans="1:6">
      <c r="A24" s="30"/>
      <c r="B24" s="18"/>
      <c r="C24" s="50"/>
      <c r="D24" s="34"/>
      <c r="E24" s="130"/>
      <c r="F24" s="60"/>
    </row>
    <row r="25" spans="1:6">
      <c r="A25" s="30"/>
      <c r="B25" s="18"/>
      <c r="C25" s="50"/>
      <c r="D25" s="34"/>
      <c r="E25" s="130"/>
      <c r="F25" s="60"/>
    </row>
    <row r="26" spans="1:6">
      <c r="A26" s="30">
        <v>6</v>
      </c>
      <c r="B26" s="18" t="s">
        <v>270</v>
      </c>
      <c r="C26" s="50"/>
      <c r="D26" s="34"/>
      <c r="E26" s="130"/>
      <c r="F26" s="60">
        <f>F520</f>
        <v>0</v>
      </c>
    </row>
    <row r="27" spans="1:6">
      <c r="A27" s="30"/>
      <c r="B27" s="18"/>
      <c r="C27" s="50"/>
      <c r="D27" s="34"/>
      <c r="E27" s="130"/>
      <c r="F27" s="60"/>
    </row>
    <row r="28" spans="1:6">
      <c r="A28" s="30"/>
      <c r="B28" s="18"/>
      <c r="C28" s="50"/>
      <c r="D28" s="34"/>
      <c r="E28" s="130"/>
      <c r="F28" s="60"/>
    </row>
    <row r="29" spans="1:6">
      <c r="A29" s="30">
        <v>7</v>
      </c>
      <c r="B29" s="18" t="s">
        <v>425</v>
      </c>
      <c r="C29" s="50"/>
      <c r="D29" s="34"/>
      <c r="E29" s="130"/>
      <c r="F29" s="60">
        <f>F585</f>
        <v>0</v>
      </c>
    </row>
    <row r="30" spans="1:6">
      <c r="A30" s="30"/>
      <c r="B30" s="18"/>
      <c r="C30" s="50"/>
      <c r="D30" s="34"/>
      <c r="E30" s="130"/>
      <c r="F30" s="60"/>
    </row>
    <row r="31" spans="1:6">
      <c r="A31" s="30"/>
      <c r="B31" s="18"/>
      <c r="C31" s="50"/>
      <c r="D31" s="34"/>
      <c r="E31" s="130"/>
      <c r="F31" s="60"/>
    </row>
    <row r="32" spans="1:6">
      <c r="A32" s="30">
        <v>8</v>
      </c>
      <c r="B32" s="18" t="s">
        <v>235</v>
      </c>
      <c r="C32" s="50"/>
      <c r="D32" s="34"/>
      <c r="E32" s="130"/>
      <c r="F32" s="60">
        <f>F652</f>
        <v>0</v>
      </c>
    </row>
    <row r="33" spans="1:6">
      <c r="A33" s="30"/>
      <c r="B33" s="18"/>
      <c r="C33" s="50"/>
      <c r="D33" s="34"/>
      <c r="E33" s="130"/>
      <c r="F33" s="60"/>
    </row>
    <row r="34" spans="1:6">
      <c r="A34" s="30"/>
      <c r="B34" s="18"/>
      <c r="C34" s="50"/>
      <c r="D34" s="34"/>
      <c r="E34" s="130"/>
      <c r="F34" s="60"/>
    </row>
    <row r="35" spans="1:6">
      <c r="A35" s="30">
        <v>9</v>
      </c>
      <c r="B35" s="18" t="s">
        <v>210</v>
      </c>
      <c r="C35" s="50"/>
      <c r="D35" s="34"/>
      <c r="E35" s="130"/>
      <c r="F35" s="60">
        <f>F752</f>
        <v>0</v>
      </c>
    </row>
    <row r="36" spans="1:6">
      <c r="A36" s="30"/>
      <c r="B36" s="18"/>
      <c r="C36" s="50"/>
      <c r="D36" s="34"/>
      <c r="E36" s="130"/>
      <c r="F36" s="60"/>
    </row>
    <row r="37" spans="1:6">
      <c r="A37" s="30"/>
      <c r="B37" s="18"/>
      <c r="C37" s="50"/>
      <c r="D37" s="34"/>
      <c r="E37" s="130"/>
      <c r="F37" s="60"/>
    </row>
    <row r="38" spans="1:6">
      <c r="A38" s="30">
        <v>10</v>
      </c>
      <c r="B38" s="18" t="s">
        <v>187</v>
      </c>
      <c r="C38" s="50"/>
      <c r="D38" s="34"/>
      <c r="E38" s="130"/>
      <c r="F38" s="60">
        <f>F905</f>
        <v>0</v>
      </c>
    </row>
    <row r="39" spans="1:6">
      <c r="A39" s="30"/>
      <c r="B39" s="18"/>
      <c r="C39" s="50"/>
      <c r="D39" s="34"/>
      <c r="E39" s="130"/>
      <c r="F39" s="60"/>
    </row>
    <row r="40" spans="1:6">
      <c r="A40" s="30"/>
      <c r="B40" s="18"/>
      <c r="C40" s="50"/>
      <c r="D40" s="34"/>
      <c r="E40" s="130"/>
      <c r="F40" s="60"/>
    </row>
    <row r="41" spans="1:6">
      <c r="A41" s="30">
        <v>11</v>
      </c>
      <c r="B41" s="18" t="s">
        <v>111</v>
      </c>
      <c r="C41" s="50"/>
      <c r="D41" s="34"/>
      <c r="E41" s="130"/>
      <c r="F41" s="60">
        <f>F1069</f>
        <v>0</v>
      </c>
    </row>
    <row r="42" spans="1:6">
      <c r="A42" s="30"/>
      <c r="B42" s="18"/>
      <c r="C42" s="50"/>
      <c r="D42" s="34"/>
      <c r="E42" s="130"/>
      <c r="F42" s="60"/>
    </row>
    <row r="43" spans="1:6">
      <c r="A43" s="30"/>
      <c r="B43" s="18"/>
      <c r="C43" s="50"/>
      <c r="D43" s="34"/>
      <c r="E43" s="130"/>
      <c r="F43" s="60"/>
    </row>
    <row r="44" spans="1:6">
      <c r="A44" s="30"/>
      <c r="B44" s="18"/>
      <c r="C44" s="50"/>
      <c r="D44" s="34"/>
      <c r="E44" s="130"/>
      <c r="F44" s="60"/>
    </row>
    <row r="45" spans="1:6">
      <c r="A45" s="30"/>
      <c r="B45" s="18"/>
      <c r="C45" s="50"/>
      <c r="D45" s="34"/>
      <c r="E45" s="130"/>
      <c r="F45" s="60"/>
    </row>
    <row r="46" spans="1:6" ht="28.5" thickBot="1">
      <c r="A46" s="48"/>
      <c r="B46" s="119" t="s">
        <v>424</v>
      </c>
      <c r="C46" s="47"/>
      <c r="D46" s="75"/>
      <c r="E46" s="134"/>
      <c r="F46" s="74">
        <f>SUM(F11:F45)</f>
        <v>0</v>
      </c>
    </row>
    <row r="47" spans="1:6" ht="11.25" customHeight="1" thickTop="1">
      <c r="A47" s="30"/>
      <c r="B47" s="118"/>
      <c r="C47" s="50"/>
      <c r="D47" s="34"/>
      <c r="E47" s="130"/>
      <c r="F47" s="32"/>
    </row>
    <row r="48" spans="1:6">
      <c r="A48" s="30"/>
      <c r="B48" s="36" t="s">
        <v>423</v>
      </c>
      <c r="C48" s="50"/>
      <c r="D48" s="34"/>
      <c r="E48" s="130"/>
      <c r="F48" s="60"/>
    </row>
    <row r="49" spans="1:6">
      <c r="A49" s="30"/>
      <c r="B49" s="36" t="s">
        <v>422</v>
      </c>
      <c r="C49" s="50"/>
      <c r="D49" s="34"/>
      <c r="E49" s="130"/>
      <c r="F49" s="60"/>
    </row>
    <row r="50" spans="1:6">
      <c r="A50" s="30"/>
      <c r="B50" s="36" t="s">
        <v>421</v>
      </c>
      <c r="C50" s="50"/>
      <c r="D50" s="34"/>
      <c r="E50" s="130"/>
      <c r="F50" s="60"/>
    </row>
    <row r="51" spans="1:6" ht="9" customHeight="1">
      <c r="A51" s="30"/>
      <c r="B51" s="36"/>
      <c r="C51" s="50"/>
      <c r="D51" s="34"/>
      <c r="E51" s="130"/>
      <c r="F51" s="60"/>
    </row>
    <row r="52" spans="1:6">
      <c r="A52" s="30"/>
      <c r="B52" s="73" t="s">
        <v>420</v>
      </c>
      <c r="C52" s="50"/>
      <c r="D52" s="34"/>
      <c r="E52" s="130"/>
      <c r="F52" s="60"/>
    </row>
    <row r="53" spans="1:6" ht="42">
      <c r="A53" s="30" t="s">
        <v>24</v>
      </c>
      <c r="B53" s="18" t="s">
        <v>419</v>
      </c>
      <c r="C53" s="50" t="s">
        <v>216</v>
      </c>
      <c r="D53" s="34">
        <v>336</v>
      </c>
      <c r="E53" s="130"/>
      <c r="F53" s="60">
        <f>E53*D53</f>
        <v>0</v>
      </c>
    </row>
    <row r="54" spans="1:6">
      <c r="A54" s="30"/>
      <c r="B54" s="18"/>
      <c r="C54" s="50"/>
      <c r="D54" s="34"/>
      <c r="E54" s="130"/>
      <c r="F54" s="60"/>
    </row>
    <row r="55" spans="1:6">
      <c r="A55" s="30"/>
      <c r="B55" s="73" t="s">
        <v>418</v>
      </c>
      <c r="C55" s="50"/>
      <c r="D55" s="34"/>
      <c r="E55" s="130"/>
      <c r="F55" s="60"/>
    </row>
    <row r="56" spans="1:6" ht="56">
      <c r="A56" s="30"/>
      <c r="B56" s="73" t="s">
        <v>417</v>
      </c>
      <c r="C56" s="50"/>
      <c r="D56" s="34"/>
      <c r="E56" s="130"/>
      <c r="F56" s="60"/>
    </row>
    <row r="57" spans="1:6" ht="16.5">
      <c r="A57" s="30" t="s">
        <v>21</v>
      </c>
      <c r="B57" s="18" t="s">
        <v>416</v>
      </c>
      <c r="C57" s="50" t="s">
        <v>352</v>
      </c>
      <c r="D57" s="34">
        <v>168</v>
      </c>
      <c r="E57" s="130"/>
      <c r="F57" s="60">
        <f>E57*D57</f>
        <v>0</v>
      </c>
    </row>
    <row r="58" spans="1:6" ht="12" customHeight="1">
      <c r="A58" s="30"/>
      <c r="B58" s="18"/>
      <c r="C58" s="50"/>
      <c r="D58" s="34"/>
      <c r="E58" s="130"/>
      <c r="F58" s="60"/>
    </row>
    <row r="59" spans="1:6" ht="28">
      <c r="A59" s="30" t="s">
        <v>20</v>
      </c>
      <c r="B59" s="18" t="s">
        <v>415</v>
      </c>
      <c r="C59" s="50" t="s">
        <v>352</v>
      </c>
      <c r="D59" s="34">
        <v>12</v>
      </c>
      <c r="E59" s="130"/>
      <c r="F59" s="60">
        <f t="shared" ref="F57:F69" si="0">E59*D59</f>
        <v>0</v>
      </c>
    </row>
    <row r="60" spans="1:6" ht="12" customHeight="1">
      <c r="A60" s="30"/>
      <c r="B60" s="18"/>
      <c r="C60" s="50"/>
      <c r="D60" s="34"/>
      <c r="E60" s="130"/>
      <c r="F60" s="60"/>
    </row>
    <row r="61" spans="1:6" ht="42">
      <c r="A61" s="30" t="s">
        <v>18</v>
      </c>
      <c r="B61" s="18" t="s">
        <v>414</v>
      </c>
      <c r="C61" s="50" t="s">
        <v>352</v>
      </c>
      <c r="D61" s="34">
        <v>109</v>
      </c>
      <c r="E61" s="130"/>
      <c r="F61" s="60">
        <f>E61*D61</f>
        <v>0</v>
      </c>
    </row>
    <row r="62" spans="1:6" ht="11.25" customHeight="1">
      <c r="A62" s="30"/>
      <c r="B62" s="18"/>
      <c r="C62" s="50"/>
      <c r="D62" s="34"/>
      <c r="E62" s="130"/>
      <c r="F62" s="60"/>
    </row>
    <row r="63" spans="1:6" ht="28">
      <c r="A63" s="30" t="s">
        <v>16</v>
      </c>
      <c r="B63" s="117" t="s">
        <v>413</v>
      </c>
      <c r="C63" s="50" t="s">
        <v>352</v>
      </c>
      <c r="D63" s="34">
        <v>10</v>
      </c>
      <c r="E63" s="130"/>
      <c r="F63" s="60">
        <f>E63*D63</f>
        <v>0</v>
      </c>
    </row>
    <row r="64" spans="1:6">
      <c r="A64" s="30"/>
      <c r="B64" s="73" t="s">
        <v>412</v>
      </c>
      <c r="C64" s="50"/>
      <c r="D64" s="34"/>
      <c r="E64" s="130"/>
      <c r="F64" s="60"/>
    </row>
    <row r="65" spans="1:6" ht="42">
      <c r="A65" s="30" t="s">
        <v>15</v>
      </c>
      <c r="B65" s="18" t="s">
        <v>411</v>
      </c>
      <c r="C65" s="50" t="s">
        <v>352</v>
      </c>
      <c r="D65" s="34">
        <v>68</v>
      </c>
      <c r="E65" s="130"/>
      <c r="F65" s="60">
        <f t="shared" si="0"/>
        <v>0</v>
      </c>
    </row>
    <row r="66" spans="1:6">
      <c r="A66" s="30"/>
      <c r="B66" s="18"/>
      <c r="C66" s="50"/>
      <c r="D66" s="34"/>
      <c r="E66" s="130"/>
      <c r="F66" s="60"/>
    </row>
    <row r="67" spans="1:6" ht="42">
      <c r="A67" s="30" t="s">
        <v>12</v>
      </c>
      <c r="B67" s="18" t="s">
        <v>410</v>
      </c>
      <c r="C67" s="50" t="s">
        <v>352</v>
      </c>
      <c r="D67" s="34">
        <v>54</v>
      </c>
      <c r="E67" s="130"/>
      <c r="F67" s="60">
        <f>E67*D67</f>
        <v>0</v>
      </c>
    </row>
    <row r="68" spans="1:6">
      <c r="A68" s="30"/>
      <c r="B68" s="18"/>
      <c r="C68" s="50"/>
      <c r="D68" s="34"/>
      <c r="E68" s="130"/>
      <c r="F68" s="60"/>
    </row>
    <row r="69" spans="1:6" ht="54" customHeight="1">
      <c r="A69" s="30" t="s">
        <v>51</v>
      </c>
      <c r="B69" s="88" t="s">
        <v>409</v>
      </c>
      <c r="C69" s="50" t="s">
        <v>155</v>
      </c>
      <c r="D69" s="34">
        <v>1</v>
      </c>
      <c r="E69" s="130"/>
      <c r="F69" s="60">
        <f>E69*D69</f>
        <v>0</v>
      </c>
    </row>
    <row r="70" spans="1:6">
      <c r="A70" s="30"/>
      <c r="B70" s="88"/>
      <c r="C70" s="50"/>
      <c r="D70" s="34"/>
      <c r="E70" s="130"/>
      <c r="F70" s="60"/>
    </row>
    <row r="71" spans="1:6">
      <c r="A71" s="30"/>
      <c r="B71" s="88"/>
      <c r="C71" s="50"/>
      <c r="D71" s="34"/>
      <c r="E71" s="130"/>
      <c r="F71" s="60"/>
    </row>
    <row r="72" spans="1:6">
      <c r="A72" s="30"/>
      <c r="B72" s="88"/>
      <c r="C72" s="50"/>
      <c r="D72" s="34"/>
      <c r="E72" s="130"/>
      <c r="F72" s="60"/>
    </row>
    <row r="73" spans="1:6">
      <c r="A73" s="30"/>
      <c r="B73" s="88"/>
      <c r="C73" s="50"/>
      <c r="D73" s="34"/>
      <c r="E73" s="130"/>
      <c r="F73" s="60"/>
    </row>
    <row r="74" spans="1:6">
      <c r="A74" s="30"/>
      <c r="B74" s="88"/>
      <c r="C74" s="50"/>
      <c r="D74" s="34"/>
      <c r="E74" s="130"/>
      <c r="F74" s="60"/>
    </row>
    <row r="75" spans="1:6">
      <c r="A75" s="30"/>
      <c r="B75" s="88"/>
      <c r="C75" s="50"/>
      <c r="D75" s="34"/>
      <c r="E75" s="130"/>
      <c r="F75" s="60"/>
    </row>
    <row r="76" spans="1:6">
      <c r="A76" s="30"/>
      <c r="B76" s="88"/>
      <c r="C76" s="50"/>
      <c r="D76" s="34"/>
      <c r="E76" s="130"/>
      <c r="F76" s="33"/>
    </row>
    <row r="77" spans="1:6" s="95" customFormat="1" ht="20.25" customHeight="1" thickBot="1">
      <c r="A77" s="99"/>
      <c r="B77" s="107" t="s">
        <v>287</v>
      </c>
      <c r="C77" s="98"/>
      <c r="D77" s="97"/>
      <c r="E77" s="135"/>
      <c r="F77" s="106">
        <f>SUM(F53:F76)</f>
        <v>0</v>
      </c>
    </row>
    <row r="78" spans="1:6" ht="17.25" customHeight="1" thickTop="1">
      <c r="A78" s="30"/>
      <c r="B78" s="88"/>
      <c r="C78" s="50"/>
      <c r="D78" s="34"/>
      <c r="E78" s="130"/>
      <c r="F78" s="33"/>
    </row>
    <row r="79" spans="1:6" ht="33" customHeight="1">
      <c r="A79" s="30" t="s">
        <v>24</v>
      </c>
      <c r="B79" s="88" t="s">
        <v>408</v>
      </c>
      <c r="C79" s="50" t="s">
        <v>155</v>
      </c>
      <c r="D79" s="34">
        <v>1</v>
      </c>
      <c r="E79" s="130"/>
      <c r="F79" s="60">
        <f>E79*D79</f>
        <v>0</v>
      </c>
    </row>
    <row r="80" spans="1:6">
      <c r="A80" s="30"/>
      <c r="B80" s="18"/>
      <c r="C80" s="50"/>
      <c r="D80" s="34"/>
      <c r="E80" s="130"/>
      <c r="F80" s="60"/>
    </row>
    <row r="81" spans="1:6">
      <c r="A81" s="30"/>
      <c r="B81" s="73" t="s">
        <v>407</v>
      </c>
      <c r="C81" s="50"/>
      <c r="D81" s="34"/>
      <c r="E81" s="130"/>
      <c r="F81" s="60"/>
    </row>
    <row r="82" spans="1:6" ht="42">
      <c r="A82" s="87" t="s">
        <v>21</v>
      </c>
      <c r="B82" s="18" t="s">
        <v>406</v>
      </c>
      <c r="C82" s="50" t="s">
        <v>216</v>
      </c>
      <c r="D82" s="34">
        <v>175</v>
      </c>
      <c r="E82" s="130"/>
      <c r="F82" s="60">
        <f t="shared" ref="F82:F102" si="1">E82*D82</f>
        <v>0</v>
      </c>
    </row>
    <row r="83" spans="1:6">
      <c r="A83" s="87"/>
      <c r="B83" s="18"/>
      <c r="C83" s="50"/>
      <c r="D83" s="34"/>
      <c r="E83" s="130"/>
      <c r="F83" s="60"/>
    </row>
    <row r="84" spans="1:6" ht="56">
      <c r="A84" s="30" t="s">
        <v>20</v>
      </c>
      <c r="B84" s="18" t="s">
        <v>405</v>
      </c>
      <c r="C84" s="50" t="s">
        <v>216</v>
      </c>
      <c r="D84" s="34">
        <f>D53</f>
        <v>336</v>
      </c>
      <c r="E84" s="136"/>
      <c r="F84" s="60">
        <f>E84*D84</f>
        <v>0</v>
      </c>
    </row>
    <row r="85" spans="1:6" s="78" customFormat="1">
      <c r="A85" s="80"/>
      <c r="B85" s="88"/>
      <c r="C85" s="82"/>
      <c r="D85" s="81"/>
      <c r="E85" s="136"/>
      <c r="F85" s="60"/>
    </row>
    <row r="86" spans="1:6" ht="28">
      <c r="A86" s="30"/>
      <c r="B86" s="73" t="s">
        <v>404</v>
      </c>
      <c r="C86" s="50"/>
      <c r="D86" s="34"/>
      <c r="E86" s="130"/>
      <c r="F86" s="60"/>
    </row>
    <row r="87" spans="1:6" ht="16.5">
      <c r="A87" s="116" t="s">
        <v>18</v>
      </c>
      <c r="B87" s="115" t="s">
        <v>403</v>
      </c>
      <c r="C87" s="114" t="s">
        <v>216</v>
      </c>
      <c r="D87" s="113">
        <v>12</v>
      </c>
      <c r="E87" s="130"/>
      <c r="F87" s="60">
        <f t="shared" si="1"/>
        <v>0</v>
      </c>
    </row>
    <row r="88" spans="1:6">
      <c r="A88" s="30"/>
      <c r="B88" s="18"/>
      <c r="C88" s="50"/>
      <c r="D88" s="34"/>
      <c r="E88" s="130"/>
      <c r="F88" s="60"/>
    </row>
    <row r="89" spans="1:6" ht="28">
      <c r="A89" s="30" t="s">
        <v>16</v>
      </c>
      <c r="B89" s="18" t="s">
        <v>402</v>
      </c>
      <c r="C89" s="50" t="s">
        <v>216</v>
      </c>
      <c r="D89" s="34">
        <v>72</v>
      </c>
      <c r="E89" s="130"/>
      <c r="F89" s="60">
        <f t="shared" si="1"/>
        <v>0</v>
      </c>
    </row>
    <row r="90" spans="1:6">
      <c r="A90" s="30"/>
      <c r="B90" s="18"/>
      <c r="C90" s="50"/>
      <c r="D90" s="34"/>
      <c r="E90" s="130"/>
      <c r="F90" s="60"/>
    </row>
    <row r="91" spans="1:6" ht="28">
      <c r="A91" s="30"/>
      <c r="B91" s="73" t="s">
        <v>355</v>
      </c>
      <c r="C91" s="50"/>
      <c r="D91" s="34"/>
      <c r="E91" s="130"/>
      <c r="F91" s="60"/>
    </row>
    <row r="92" spans="1:6" ht="16.5">
      <c r="A92" s="30" t="s">
        <v>15</v>
      </c>
      <c r="B92" s="18" t="s">
        <v>401</v>
      </c>
      <c r="C92" s="50" t="s">
        <v>352</v>
      </c>
      <c r="D92" s="34">
        <v>19</v>
      </c>
      <c r="E92" s="130"/>
      <c r="F92" s="60">
        <f t="shared" si="1"/>
        <v>0</v>
      </c>
    </row>
    <row r="93" spans="1:6">
      <c r="A93" s="30"/>
      <c r="B93" s="18"/>
      <c r="C93" s="50"/>
      <c r="D93" s="34"/>
      <c r="E93" s="130"/>
      <c r="F93" s="60"/>
    </row>
    <row r="94" spans="1:6" ht="16.5">
      <c r="A94" s="110" t="s">
        <v>12</v>
      </c>
      <c r="B94" s="109" t="s">
        <v>400</v>
      </c>
      <c r="C94" s="50" t="s">
        <v>352</v>
      </c>
      <c r="D94" s="34">
        <v>2</v>
      </c>
      <c r="E94" s="130"/>
      <c r="F94" s="60">
        <f t="shared" si="1"/>
        <v>0</v>
      </c>
    </row>
    <row r="95" spans="1:6">
      <c r="A95" s="110"/>
      <c r="B95" s="109"/>
      <c r="C95" s="50"/>
      <c r="D95" s="34"/>
      <c r="E95" s="130"/>
      <c r="F95" s="60"/>
    </row>
    <row r="96" spans="1:6" s="108" customFormat="1" ht="16.5">
      <c r="A96" s="110" t="s">
        <v>9</v>
      </c>
      <c r="B96" s="109" t="s">
        <v>399</v>
      </c>
      <c r="C96" s="50" t="s">
        <v>352</v>
      </c>
      <c r="D96" s="34">
        <v>1</v>
      </c>
      <c r="E96" s="130"/>
      <c r="F96" s="60">
        <f t="shared" si="1"/>
        <v>0</v>
      </c>
    </row>
    <row r="97" spans="1:6" s="108" customFormat="1">
      <c r="A97" s="110"/>
      <c r="B97" s="109"/>
      <c r="C97" s="50"/>
      <c r="D97" s="34"/>
      <c r="E97" s="130"/>
      <c r="F97" s="60"/>
    </row>
    <row r="98" spans="1:6" s="108" customFormat="1" ht="16.5">
      <c r="A98" s="110" t="s">
        <v>51</v>
      </c>
      <c r="B98" s="109" t="s">
        <v>398</v>
      </c>
      <c r="C98" s="50" t="s">
        <v>352</v>
      </c>
      <c r="D98" s="34">
        <v>1</v>
      </c>
      <c r="E98" s="130"/>
      <c r="F98" s="60">
        <f t="shared" si="1"/>
        <v>0</v>
      </c>
    </row>
    <row r="99" spans="1:6" s="108" customFormat="1">
      <c r="A99" s="110"/>
      <c r="B99" s="109"/>
      <c r="C99" s="50"/>
      <c r="D99" s="34"/>
      <c r="E99" s="130"/>
      <c r="F99" s="60"/>
    </row>
    <row r="100" spans="1:6" s="108" customFormat="1" ht="28">
      <c r="A100" s="110" t="s">
        <v>49</v>
      </c>
      <c r="B100" s="109" t="s">
        <v>397</v>
      </c>
      <c r="C100" s="50" t="s">
        <v>216</v>
      </c>
      <c r="D100" s="34">
        <v>200</v>
      </c>
      <c r="E100" s="130"/>
      <c r="F100" s="60">
        <f t="shared" si="1"/>
        <v>0</v>
      </c>
    </row>
    <row r="101" spans="1:6" s="108" customFormat="1">
      <c r="A101" s="110"/>
      <c r="B101" s="109"/>
      <c r="C101" s="50"/>
      <c r="D101" s="34"/>
      <c r="E101" s="130"/>
      <c r="F101" s="60"/>
    </row>
    <row r="102" spans="1:6" s="108" customFormat="1" ht="28">
      <c r="A102" s="110" t="s">
        <v>9</v>
      </c>
      <c r="B102" s="109" t="s">
        <v>396</v>
      </c>
      <c r="C102" s="50" t="s">
        <v>352</v>
      </c>
      <c r="D102" s="81">
        <v>2</v>
      </c>
      <c r="E102" s="130"/>
      <c r="F102" s="60">
        <f t="shared" si="1"/>
        <v>0</v>
      </c>
    </row>
    <row r="103" spans="1:6" s="108" customFormat="1">
      <c r="A103" s="110"/>
      <c r="B103" s="109"/>
      <c r="C103" s="50"/>
      <c r="D103" s="81"/>
      <c r="E103" s="130"/>
      <c r="F103" s="17"/>
    </row>
    <row r="104" spans="1:6" s="108" customFormat="1">
      <c r="A104" s="110"/>
      <c r="B104" s="109"/>
      <c r="C104" s="50"/>
      <c r="D104" s="81"/>
      <c r="E104" s="130"/>
      <c r="F104" s="17"/>
    </row>
    <row r="105" spans="1:6" s="108" customFormat="1">
      <c r="A105" s="110"/>
      <c r="B105" s="109"/>
      <c r="C105" s="50"/>
      <c r="D105" s="81"/>
      <c r="E105" s="130"/>
      <c r="F105" s="17"/>
    </row>
    <row r="106" spans="1:6" s="108" customFormat="1">
      <c r="A106" s="110"/>
      <c r="B106" s="109"/>
      <c r="C106" s="50"/>
      <c r="D106" s="81"/>
      <c r="E106" s="130"/>
      <c r="F106" s="17"/>
    </row>
    <row r="107" spans="1:6" s="95" customFormat="1" ht="20.25" customHeight="1" thickBot="1">
      <c r="A107" s="99"/>
      <c r="B107" s="107" t="s">
        <v>287</v>
      </c>
      <c r="C107" s="98"/>
      <c r="D107" s="97"/>
      <c r="E107" s="135"/>
      <c r="F107" s="106">
        <f>SUM(F79:F106)</f>
        <v>0</v>
      </c>
    </row>
    <row r="108" spans="1:6" ht="14.5" thickTop="1">
      <c r="A108" s="30"/>
      <c r="B108" s="112"/>
      <c r="C108" s="82"/>
      <c r="D108" s="77"/>
      <c r="E108" s="137"/>
      <c r="F108" s="111"/>
    </row>
    <row r="109" spans="1:6" ht="42">
      <c r="A109" s="30"/>
      <c r="B109" s="73" t="s">
        <v>395</v>
      </c>
      <c r="C109" s="50"/>
      <c r="D109" s="34"/>
      <c r="E109" s="130"/>
      <c r="F109" s="60"/>
    </row>
    <row r="110" spans="1:6" ht="16.5">
      <c r="A110" s="30" t="s">
        <v>24</v>
      </c>
      <c r="B110" s="18" t="s">
        <v>394</v>
      </c>
      <c r="C110" s="50" t="s">
        <v>216</v>
      </c>
      <c r="D110" s="34">
        <f>D100</f>
        <v>200</v>
      </c>
      <c r="E110" s="130"/>
      <c r="F110" s="60">
        <f>E110*D110</f>
        <v>0</v>
      </c>
    </row>
    <row r="111" spans="1:6">
      <c r="A111" s="30"/>
      <c r="B111" s="18"/>
      <c r="C111" s="50"/>
      <c r="D111" s="34"/>
      <c r="E111" s="130"/>
      <c r="F111" s="60"/>
    </row>
    <row r="112" spans="1:6" ht="70">
      <c r="A112" s="30"/>
      <c r="B112" s="73" t="s">
        <v>393</v>
      </c>
      <c r="C112" s="50"/>
      <c r="D112" s="34"/>
      <c r="E112" s="130"/>
      <c r="F112" s="60"/>
    </row>
    <row r="113" spans="1:6">
      <c r="A113" s="30" t="s">
        <v>21</v>
      </c>
      <c r="B113" s="18" t="s">
        <v>350</v>
      </c>
      <c r="C113" s="50" t="s">
        <v>329</v>
      </c>
      <c r="D113" s="34">
        <f>126+13</f>
        <v>139</v>
      </c>
      <c r="E113" s="130"/>
      <c r="F113" s="60">
        <f t="shared" ref="F113:F129" si="2">E113*D113</f>
        <v>0</v>
      </c>
    </row>
    <row r="114" spans="1:6">
      <c r="A114" s="30"/>
      <c r="B114" s="18"/>
      <c r="C114" s="50"/>
      <c r="D114" s="34"/>
      <c r="E114" s="130"/>
      <c r="F114" s="60"/>
    </row>
    <row r="115" spans="1:6" ht="70">
      <c r="A115" s="30"/>
      <c r="B115" s="73" t="s">
        <v>349</v>
      </c>
      <c r="C115" s="50"/>
      <c r="D115" s="34"/>
      <c r="E115" s="130"/>
      <c r="F115" s="60"/>
    </row>
    <row r="116" spans="1:6">
      <c r="A116" s="30" t="s">
        <v>20</v>
      </c>
      <c r="B116" s="18" t="s">
        <v>392</v>
      </c>
      <c r="C116" s="50" t="s">
        <v>329</v>
      </c>
      <c r="D116" s="34">
        <f>163+16</f>
        <v>179</v>
      </c>
      <c r="E116" s="130"/>
      <c r="F116" s="60">
        <f t="shared" si="2"/>
        <v>0</v>
      </c>
    </row>
    <row r="117" spans="1:6">
      <c r="A117" s="30"/>
      <c r="B117" s="18"/>
      <c r="C117" s="50"/>
      <c r="D117" s="34"/>
      <c r="E117" s="130"/>
      <c r="F117" s="60"/>
    </row>
    <row r="118" spans="1:6">
      <c r="A118" s="30" t="s">
        <v>18</v>
      </c>
      <c r="B118" s="18" t="s">
        <v>391</v>
      </c>
      <c r="C118" s="50" t="s">
        <v>329</v>
      </c>
      <c r="D118" s="34">
        <f>71+7</f>
        <v>78</v>
      </c>
      <c r="E118" s="130"/>
      <c r="F118" s="60">
        <f t="shared" si="2"/>
        <v>0</v>
      </c>
    </row>
    <row r="119" spans="1:6">
      <c r="A119" s="30"/>
      <c r="B119" s="18"/>
      <c r="C119" s="50"/>
      <c r="D119" s="34"/>
      <c r="E119" s="130"/>
      <c r="F119" s="60"/>
    </row>
    <row r="120" spans="1:6">
      <c r="A120" s="87" t="s">
        <v>16</v>
      </c>
      <c r="B120" s="18" t="s">
        <v>390</v>
      </c>
      <c r="C120" s="50" t="s">
        <v>329</v>
      </c>
      <c r="D120" s="34">
        <f>121+12</f>
        <v>133</v>
      </c>
      <c r="E120" s="130"/>
      <c r="F120" s="60">
        <f t="shared" si="2"/>
        <v>0</v>
      </c>
    </row>
    <row r="121" spans="1:6">
      <c r="A121" s="30"/>
      <c r="B121" s="18"/>
      <c r="C121" s="50"/>
      <c r="D121" s="34"/>
      <c r="E121" s="130"/>
      <c r="F121" s="60"/>
    </row>
    <row r="122" spans="1:6">
      <c r="A122" s="30"/>
      <c r="B122" s="73" t="s">
        <v>346</v>
      </c>
      <c r="C122" s="50"/>
      <c r="D122" s="34"/>
      <c r="E122" s="130"/>
      <c r="F122" s="60"/>
    </row>
    <row r="123" spans="1:6" ht="16.5">
      <c r="A123" s="110" t="s">
        <v>15</v>
      </c>
      <c r="B123" s="109" t="s">
        <v>389</v>
      </c>
      <c r="C123" s="50" t="s">
        <v>216</v>
      </c>
      <c r="D123" s="34">
        <v>8</v>
      </c>
      <c r="E123" s="130"/>
      <c r="F123" s="60">
        <f t="shared" si="2"/>
        <v>0</v>
      </c>
    </row>
    <row r="124" spans="1:6">
      <c r="A124" s="110"/>
      <c r="B124" s="109"/>
      <c r="C124" s="50"/>
      <c r="D124" s="34"/>
      <c r="E124" s="130"/>
      <c r="F124" s="60"/>
    </row>
    <row r="125" spans="1:6" ht="16.5">
      <c r="A125" s="110" t="s">
        <v>12</v>
      </c>
      <c r="B125" s="109" t="s">
        <v>345</v>
      </c>
      <c r="C125" s="50" t="s">
        <v>216</v>
      </c>
      <c r="D125" s="34">
        <v>9</v>
      </c>
      <c r="E125" s="130"/>
      <c r="F125" s="60">
        <f t="shared" si="2"/>
        <v>0</v>
      </c>
    </row>
    <row r="126" spans="1:6">
      <c r="A126" s="30"/>
      <c r="B126" s="18"/>
      <c r="C126" s="50"/>
      <c r="D126" s="34"/>
      <c r="E126" s="130"/>
      <c r="F126" s="60"/>
    </row>
    <row r="127" spans="1:6" ht="28">
      <c r="A127" s="30" t="s">
        <v>9</v>
      </c>
      <c r="B127" s="18" t="s">
        <v>388</v>
      </c>
      <c r="C127" s="50" t="s">
        <v>7</v>
      </c>
      <c r="D127" s="34">
        <v>63</v>
      </c>
      <c r="E127" s="130"/>
      <c r="F127" s="60">
        <f t="shared" si="2"/>
        <v>0</v>
      </c>
    </row>
    <row r="128" spans="1:6">
      <c r="A128" s="30"/>
      <c r="B128" s="18"/>
      <c r="C128" s="50"/>
      <c r="D128" s="34"/>
      <c r="E128" s="130"/>
      <c r="F128" s="60"/>
    </row>
    <row r="129" spans="1:6">
      <c r="A129" s="30" t="s">
        <v>51</v>
      </c>
      <c r="B129" s="18" t="s">
        <v>387</v>
      </c>
      <c r="C129" s="50" t="s">
        <v>7</v>
      </c>
      <c r="D129" s="34">
        <v>8</v>
      </c>
      <c r="E129" s="130"/>
      <c r="F129" s="60">
        <f t="shared" si="2"/>
        <v>0</v>
      </c>
    </row>
    <row r="130" spans="1:6">
      <c r="A130" s="30"/>
      <c r="B130" s="18"/>
      <c r="C130" s="50"/>
      <c r="D130" s="34"/>
      <c r="E130" s="130"/>
      <c r="F130" s="60"/>
    </row>
    <row r="131" spans="1:6">
      <c r="A131" s="30"/>
      <c r="B131" s="18"/>
      <c r="C131" s="50"/>
      <c r="D131" s="34"/>
      <c r="E131" s="130"/>
      <c r="F131" s="60"/>
    </row>
    <row r="132" spans="1:6">
      <c r="A132" s="30"/>
      <c r="B132" s="18"/>
      <c r="C132" s="50"/>
      <c r="D132" s="34"/>
      <c r="E132" s="130"/>
      <c r="F132" s="60"/>
    </row>
    <row r="133" spans="1:6">
      <c r="A133" s="30"/>
      <c r="B133" s="18"/>
      <c r="C133" s="50"/>
      <c r="D133" s="34"/>
      <c r="E133" s="130"/>
      <c r="F133" s="60"/>
    </row>
    <row r="134" spans="1:6">
      <c r="A134" s="30"/>
      <c r="B134" s="18"/>
      <c r="C134" s="50"/>
      <c r="D134" s="34"/>
      <c r="E134" s="130"/>
      <c r="F134" s="60"/>
    </row>
    <row r="135" spans="1:6">
      <c r="A135" s="30"/>
      <c r="B135" s="18"/>
      <c r="C135" s="50"/>
      <c r="D135" s="34"/>
      <c r="E135" s="130"/>
      <c r="F135" s="60"/>
    </row>
    <row r="136" spans="1:6">
      <c r="A136" s="30"/>
      <c r="B136" s="18"/>
      <c r="C136" s="50"/>
      <c r="D136" s="34"/>
      <c r="E136" s="130"/>
      <c r="F136" s="60"/>
    </row>
    <row r="137" spans="1:6" s="95" customFormat="1" ht="20.25" customHeight="1" thickBot="1">
      <c r="A137" s="99"/>
      <c r="B137" s="107" t="s">
        <v>287</v>
      </c>
      <c r="C137" s="98"/>
      <c r="D137" s="97"/>
      <c r="E137" s="135"/>
      <c r="F137" s="106">
        <f>SUM(F110:F136)</f>
        <v>0</v>
      </c>
    </row>
    <row r="138" spans="1:6" ht="14.5" thickTop="1">
      <c r="A138" s="30"/>
      <c r="B138" s="18"/>
      <c r="C138" s="50"/>
      <c r="D138" s="34"/>
      <c r="E138" s="130"/>
      <c r="F138" s="60"/>
    </row>
    <row r="139" spans="1:6" s="108" customFormat="1" ht="104.25" customHeight="1">
      <c r="A139" s="30"/>
      <c r="B139" s="73" t="s">
        <v>269</v>
      </c>
      <c r="C139" s="50"/>
      <c r="D139" s="34"/>
      <c r="E139" s="130"/>
      <c r="F139" s="60"/>
    </row>
    <row r="140" spans="1:6" ht="16.5">
      <c r="A140" s="30" t="s">
        <v>24</v>
      </c>
      <c r="B140" s="18" t="s">
        <v>305</v>
      </c>
      <c r="C140" s="50" t="s">
        <v>216</v>
      </c>
      <c r="D140" s="57">
        <v>158</v>
      </c>
      <c r="E140" s="136"/>
      <c r="F140" s="17">
        <f>E140*D140</f>
        <v>0</v>
      </c>
    </row>
    <row r="141" spans="1:6">
      <c r="A141" s="30"/>
      <c r="B141" s="18"/>
      <c r="C141" s="50"/>
      <c r="D141" s="57"/>
      <c r="E141" s="136"/>
      <c r="F141" s="17"/>
    </row>
    <row r="142" spans="1:6" s="108" customFormat="1">
      <c r="A142" s="30"/>
      <c r="B142" s="73" t="s">
        <v>386</v>
      </c>
      <c r="C142" s="50"/>
      <c r="D142" s="34"/>
      <c r="E142" s="130"/>
      <c r="F142" s="17"/>
    </row>
    <row r="143" spans="1:6" ht="51" customHeight="1">
      <c r="A143" s="30"/>
      <c r="B143" s="73" t="s">
        <v>303</v>
      </c>
      <c r="C143" s="50"/>
      <c r="D143" s="77"/>
      <c r="E143" s="130"/>
      <c r="F143" s="17"/>
    </row>
    <row r="144" spans="1:6">
      <c r="A144" s="30"/>
      <c r="B144" s="18"/>
      <c r="C144" s="50"/>
      <c r="D144" s="77"/>
      <c r="E144" s="130"/>
      <c r="F144" s="17"/>
    </row>
    <row r="145" spans="1:6" ht="16.5">
      <c r="A145" s="30" t="s">
        <v>21</v>
      </c>
      <c r="B145" s="18" t="s">
        <v>385</v>
      </c>
      <c r="C145" s="50" t="s">
        <v>216</v>
      </c>
      <c r="D145" s="77">
        <v>83</v>
      </c>
      <c r="E145" s="130"/>
      <c r="F145" s="17">
        <f t="shared" ref="F145:F155" si="3">E145*D145</f>
        <v>0</v>
      </c>
    </row>
    <row r="146" spans="1:6">
      <c r="A146" s="30"/>
      <c r="B146" s="18"/>
      <c r="C146" s="50"/>
      <c r="D146" s="77"/>
      <c r="E146" s="130"/>
      <c r="F146" s="17"/>
    </row>
    <row r="147" spans="1:6">
      <c r="A147" s="30"/>
      <c r="B147" s="73" t="s">
        <v>226</v>
      </c>
      <c r="C147" s="50"/>
      <c r="D147" s="77"/>
      <c r="E147" s="130"/>
      <c r="F147" s="17"/>
    </row>
    <row r="148" spans="1:6" ht="28">
      <c r="A148" s="30" t="s">
        <v>20</v>
      </c>
      <c r="B148" s="18" t="s">
        <v>384</v>
      </c>
      <c r="C148" s="50" t="s">
        <v>216</v>
      </c>
      <c r="D148" s="77">
        <f>D145</f>
        <v>83</v>
      </c>
      <c r="E148" s="130"/>
      <c r="F148" s="17">
        <f t="shared" si="3"/>
        <v>0</v>
      </c>
    </row>
    <row r="149" spans="1:6">
      <c r="A149" s="30"/>
      <c r="B149" s="18"/>
      <c r="C149" s="50"/>
      <c r="D149" s="77"/>
      <c r="E149" s="130"/>
      <c r="F149" s="17"/>
    </row>
    <row r="150" spans="1:6">
      <c r="A150" s="30"/>
      <c r="B150" s="73" t="s">
        <v>383</v>
      </c>
      <c r="C150" s="50"/>
      <c r="D150" s="34"/>
      <c r="E150" s="130"/>
      <c r="F150" s="17"/>
    </row>
    <row r="151" spans="1:6" ht="42">
      <c r="A151" s="87" t="s">
        <v>18</v>
      </c>
      <c r="B151" s="18" t="s">
        <v>382</v>
      </c>
      <c r="C151" s="50" t="s">
        <v>216</v>
      </c>
      <c r="D151" s="34">
        <f>D100</f>
        <v>200</v>
      </c>
      <c r="E151" s="130"/>
      <c r="F151" s="17">
        <f t="shared" si="3"/>
        <v>0</v>
      </c>
    </row>
    <row r="152" spans="1:6">
      <c r="A152" s="87"/>
      <c r="B152" s="18"/>
      <c r="C152" s="50"/>
      <c r="D152" s="34"/>
      <c r="E152" s="130"/>
      <c r="F152" s="17"/>
    </row>
    <row r="153" spans="1:6" ht="46.5" customHeight="1">
      <c r="A153" s="87" t="s">
        <v>16</v>
      </c>
      <c r="B153" s="88" t="s">
        <v>381</v>
      </c>
      <c r="C153" s="50" t="s">
        <v>352</v>
      </c>
      <c r="D153" s="34">
        <v>30</v>
      </c>
      <c r="E153" s="130"/>
      <c r="F153" s="17">
        <f t="shared" si="3"/>
        <v>0</v>
      </c>
    </row>
    <row r="154" spans="1:6" ht="15" customHeight="1">
      <c r="A154" s="87"/>
      <c r="B154" s="88"/>
      <c r="C154" s="50"/>
      <c r="D154" s="34"/>
      <c r="E154" s="130"/>
      <c r="F154" s="17"/>
    </row>
    <row r="155" spans="1:6" ht="42">
      <c r="A155" s="30" t="s">
        <v>15</v>
      </c>
      <c r="B155" s="18" t="s">
        <v>380</v>
      </c>
      <c r="C155" s="50" t="s">
        <v>216</v>
      </c>
      <c r="D155" s="34">
        <v>335</v>
      </c>
      <c r="E155" s="130"/>
      <c r="F155" s="17">
        <f t="shared" si="3"/>
        <v>0</v>
      </c>
    </row>
    <row r="156" spans="1:6">
      <c r="A156" s="30"/>
      <c r="B156" s="18"/>
      <c r="C156" s="50"/>
      <c r="D156" s="34"/>
      <c r="E156" s="130"/>
      <c r="F156" s="60"/>
    </row>
    <row r="157" spans="1:6">
      <c r="A157" s="30"/>
      <c r="B157" s="18"/>
      <c r="C157" s="50"/>
      <c r="D157" s="34"/>
      <c r="E157" s="130"/>
      <c r="F157" s="60"/>
    </row>
    <row r="158" spans="1:6">
      <c r="A158" s="30"/>
      <c r="B158" s="18"/>
      <c r="C158" s="50"/>
      <c r="D158" s="34"/>
      <c r="E158" s="130"/>
      <c r="F158" s="60"/>
    </row>
    <row r="159" spans="1:6">
      <c r="A159" s="30"/>
      <c r="B159" s="18"/>
      <c r="C159" s="50"/>
      <c r="D159" s="34"/>
      <c r="E159" s="130"/>
      <c r="F159" s="60"/>
    </row>
    <row r="160" spans="1:6">
      <c r="A160" s="30"/>
      <c r="B160" s="18"/>
      <c r="C160" s="50"/>
      <c r="D160" s="34"/>
      <c r="E160" s="130"/>
      <c r="F160" s="60"/>
    </row>
    <row r="161" spans="1:6">
      <c r="A161" s="30"/>
      <c r="B161" s="18"/>
      <c r="C161" s="50"/>
      <c r="D161" s="34"/>
      <c r="E161" s="130"/>
      <c r="F161" s="60"/>
    </row>
    <row r="162" spans="1:6" s="95" customFormat="1" ht="20.25" customHeight="1" thickBot="1">
      <c r="A162" s="99"/>
      <c r="B162" s="107" t="s">
        <v>287</v>
      </c>
      <c r="C162" s="98"/>
      <c r="D162" s="97"/>
      <c r="E162" s="135"/>
      <c r="F162" s="106">
        <f>SUM(F140:F161)</f>
        <v>0</v>
      </c>
    </row>
    <row r="163" spans="1:6" ht="14.5" thickTop="1">
      <c r="A163" s="157"/>
      <c r="B163" s="43"/>
      <c r="C163" s="158"/>
      <c r="D163" s="159"/>
      <c r="E163" s="160"/>
      <c r="F163" s="161"/>
    </row>
    <row r="164" spans="1:6" ht="42">
      <c r="A164" s="30"/>
      <c r="B164" s="73" t="s">
        <v>379</v>
      </c>
      <c r="C164" s="50"/>
      <c r="D164" s="34"/>
      <c r="E164" s="130"/>
      <c r="F164" s="60"/>
    </row>
    <row r="165" spans="1:6">
      <c r="A165" s="30" t="s">
        <v>24</v>
      </c>
      <c r="B165" s="18" t="s">
        <v>378</v>
      </c>
      <c r="C165" s="50" t="s">
        <v>7</v>
      </c>
      <c r="D165" s="57">
        <v>115</v>
      </c>
      <c r="E165" s="136"/>
      <c r="F165" s="17">
        <f>E165*D165</f>
        <v>0</v>
      </c>
    </row>
    <row r="166" spans="1:6">
      <c r="A166" s="87"/>
      <c r="B166" s="18"/>
      <c r="C166" s="50"/>
      <c r="D166" s="34"/>
      <c r="E166" s="130"/>
      <c r="F166" s="17"/>
    </row>
    <row r="167" spans="1:6">
      <c r="A167" s="30" t="s">
        <v>21</v>
      </c>
      <c r="B167" s="18" t="s">
        <v>377</v>
      </c>
      <c r="C167" s="50" t="s">
        <v>7</v>
      </c>
      <c r="D167" s="57">
        <v>7</v>
      </c>
      <c r="E167" s="136"/>
      <c r="F167" s="17">
        <f t="shared" ref="F167:F184" si="4">E167*D167</f>
        <v>0</v>
      </c>
    </row>
    <row r="168" spans="1:6">
      <c r="A168" s="30"/>
      <c r="B168" s="18"/>
      <c r="C168" s="50"/>
      <c r="D168" s="57"/>
      <c r="E168" s="136"/>
      <c r="F168" s="17"/>
    </row>
    <row r="169" spans="1:6">
      <c r="A169" s="30"/>
      <c r="B169" s="73" t="s">
        <v>376</v>
      </c>
      <c r="C169" s="50"/>
      <c r="D169" s="34"/>
      <c r="E169" s="130"/>
      <c r="F169" s="17"/>
    </row>
    <row r="170" spans="1:6" s="78" customFormat="1" ht="56">
      <c r="A170" s="80" t="s">
        <v>20</v>
      </c>
      <c r="B170" s="79" t="s">
        <v>375</v>
      </c>
      <c r="C170" s="82" t="s">
        <v>352</v>
      </c>
      <c r="D170" s="81">
        <v>19</v>
      </c>
      <c r="E170" s="136"/>
      <c r="F170" s="17">
        <f t="shared" si="4"/>
        <v>0</v>
      </c>
    </row>
    <row r="171" spans="1:6" s="78" customFormat="1">
      <c r="A171" s="80"/>
      <c r="B171" s="79"/>
      <c r="C171" s="82"/>
      <c r="D171" s="81"/>
      <c r="E171" s="136"/>
      <c r="F171" s="17"/>
    </row>
    <row r="172" spans="1:6" s="78" customFormat="1" ht="56">
      <c r="A172" s="92" t="s">
        <v>18</v>
      </c>
      <c r="B172" s="79" t="s">
        <v>374</v>
      </c>
      <c r="C172" s="105" t="s">
        <v>352</v>
      </c>
      <c r="D172" s="81">
        <v>28</v>
      </c>
      <c r="E172" s="136"/>
      <c r="F172" s="17">
        <f t="shared" si="4"/>
        <v>0</v>
      </c>
    </row>
    <row r="173" spans="1:6" s="78" customFormat="1">
      <c r="A173" s="92"/>
      <c r="B173" s="79"/>
      <c r="C173" s="105"/>
      <c r="D173" s="81"/>
      <c r="E173" s="136"/>
      <c r="F173" s="17"/>
    </row>
    <row r="174" spans="1:6" s="78" customFormat="1" ht="28">
      <c r="A174" s="92" t="s">
        <v>16</v>
      </c>
      <c r="B174" s="18" t="s">
        <v>373</v>
      </c>
      <c r="C174" s="105" t="s">
        <v>352</v>
      </c>
      <c r="D174" s="100">
        <v>3</v>
      </c>
      <c r="E174" s="138"/>
      <c r="F174" s="17">
        <f t="shared" si="4"/>
        <v>0</v>
      </c>
    </row>
    <row r="175" spans="1:6">
      <c r="A175" s="87"/>
      <c r="B175" s="18"/>
      <c r="C175" s="50"/>
      <c r="D175" s="34"/>
      <c r="E175" s="130"/>
      <c r="F175" s="17"/>
    </row>
    <row r="176" spans="1:6" s="78" customFormat="1" ht="42">
      <c r="A176" s="92" t="s">
        <v>15</v>
      </c>
      <c r="B176" s="18" t="s">
        <v>372</v>
      </c>
      <c r="C176" s="35" t="s">
        <v>216</v>
      </c>
      <c r="D176" s="100">
        <v>48</v>
      </c>
      <c r="E176" s="138"/>
      <c r="F176" s="17">
        <f t="shared" si="4"/>
        <v>0</v>
      </c>
    </row>
    <row r="177" spans="1:6">
      <c r="A177" s="87"/>
      <c r="B177" s="18"/>
      <c r="C177" s="50"/>
      <c r="D177" s="34"/>
      <c r="E177" s="130"/>
      <c r="F177" s="17"/>
    </row>
    <row r="178" spans="1:6" ht="42">
      <c r="A178" s="30" t="s">
        <v>12</v>
      </c>
      <c r="B178" s="18" t="s">
        <v>371</v>
      </c>
      <c r="C178" s="50" t="s">
        <v>216</v>
      </c>
      <c r="D178" s="34">
        <v>66</v>
      </c>
      <c r="E178" s="130"/>
      <c r="F178" s="17">
        <f t="shared" si="4"/>
        <v>0</v>
      </c>
    </row>
    <row r="179" spans="1:6">
      <c r="A179" s="93"/>
      <c r="B179" s="18"/>
      <c r="C179" s="35"/>
      <c r="D179" s="34"/>
      <c r="E179" s="130"/>
      <c r="F179" s="17"/>
    </row>
    <row r="180" spans="1:6" ht="28">
      <c r="A180" s="162" t="s">
        <v>9</v>
      </c>
      <c r="B180" s="104" t="s">
        <v>370</v>
      </c>
      <c r="C180" s="35" t="s">
        <v>216</v>
      </c>
      <c r="D180" s="100">
        <v>66</v>
      </c>
      <c r="E180" s="138"/>
      <c r="F180" s="17">
        <f t="shared" si="4"/>
        <v>0</v>
      </c>
    </row>
    <row r="181" spans="1:6">
      <c r="A181" s="162"/>
      <c r="B181" s="104"/>
      <c r="C181" s="35"/>
      <c r="D181" s="100"/>
      <c r="E181" s="138"/>
      <c r="F181" s="17"/>
    </row>
    <row r="182" spans="1:6" s="78" customFormat="1" ht="42">
      <c r="A182" s="80" t="s">
        <v>51</v>
      </c>
      <c r="B182" s="79" t="s">
        <v>369</v>
      </c>
      <c r="C182" s="82" t="s">
        <v>216</v>
      </c>
      <c r="D182" s="81">
        <v>66</v>
      </c>
      <c r="E182" s="136"/>
      <c r="F182" s="17">
        <f t="shared" si="4"/>
        <v>0</v>
      </c>
    </row>
    <row r="183" spans="1:6" s="78" customFormat="1">
      <c r="A183" s="80"/>
      <c r="B183" s="79"/>
      <c r="C183" s="82"/>
      <c r="D183" s="81"/>
      <c r="E183" s="136"/>
      <c r="F183" s="17"/>
    </row>
    <row r="184" spans="1:6" ht="58.5" customHeight="1">
      <c r="A184" s="30" t="s">
        <v>49</v>
      </c>
      <c r="B184" s="18" t="s">
        <v>368</v>
      </c>
      <c r="C184" s="50" t="s">
        <v>7</v>
      </c>
      <c r="D184" s="34">
        <v>69</v>
      </c>
      <c r="E184" s="130"/>
      <c r="F184" s="17">
        <f t="shared" si="4"/>
        <v>0</v>
      </c>
    </row>
    <row r="185" spans="1:6" s="78" customFormat="1">
      <c r="A185" s="80"/>
      <c r="B185" s="79"/>
      <c r="C185" s="82"/>
      <c r="D185" s="81"/>
      <c r="E185" s="136"/>
      <c r="F185" s="17"/>
    </row>
    <row r="186" spans="1:6" ht="14.5" thickBot="1">
      <c r="A186" s="25"/>
      <c r="B186" s="24" t="s">
        <v>26</v>
      </c>
      <c r="C186" s="23"/>
      <c r="D186" s="22"/>
      <c r="E186" s="139"/>
      <c r="F186" s="21">
        <f>SUM(F165:F185)</f>
        <v>0</v>
      </c>
    </row>
    <row r="187" spans="1:6" ht="14.5" thickTop="1">
      <c r="A187" s="30"/>
      <c r="B187" s="18"/>
      <c r="C187" s="50"/>
      <c r="D187" s="34"/>
      <c r="E187" s="130"/>
      <c r="F187" s="60"/>
    </row>
    <row r="188" spans="1:6" ht="33" customHeight="1">
      <c r="A188" s="30" t="s">
        <v>24</v>
      </c>
      <c r="B188" s="79" t="s">
        <v>367</v>
      </c>
      <c r="C188" s="50" t="s">
        <v>216</v>
      </c>
      <c r="D188" s="34">
        <v>43</v>
      </c>
      <c r="E188" s="140"/>
      <c r="F188" s="60">
        <f>E188*D188</f>
        <v>0</v>
      </c>
    </row>
    <row r="189" spans="1:6" ht="14.25" customHeight="1">
      <c r="A189" s="30"/>
      <c r="B189" s="79"/>
      <c r="C189" s="50"/>
      <c r="D189" s="34"/>
      <c r="E189" s="140"/>
      <c r="F189" s="60"/>
    </row>
    <row r="190" spans="1:6" s="78" customFormat="1" ht="28">
      <c r="A190" s="80" t="s">
        <v>21</v>
      </c>
      <c r="B190" s="79" t="s">
        <v>366</v>
      </c>
      <c r="C190" s="82" t="s">
        <v>216</v>
      </c>
      <c r="D190" s="81">
        <v>35</v>
      </c>
      <c r="E190" s="136"/>
      <c r="F190" s="60">
        <f t="shared" ref="F190:F192" si="5">E190*D190</f>
        <v>0</v>
      </c>
    </row>
    <row r="191" spans="1:6" s="78" customFormat="1">
      <c r="A191" s="80"/>
      <c r="B191" s="79"/>
      <c r="C191" s="82"/>
      <c r="D191" s="81"/>
      <c r="E191" s="136"/>
      <c r="F191" s="60"/>
    </row>
    <row r="192" spans="1:6" s="78" customFormat="1" ht="42">
      <c r="A192" s="80" t="s">
        <v>20</v>
      </c>
      <c r="B192" s="79" t="s">
        <v>365</v>
      </c>
      <c r="C192" s="82" t="s">
        <v>216</v>
      </c>
      <c r="D192" s="81">
        <v>100</v>
      </c>
      <c r="E192" s="136"/>
      <c r="F192" s="60">
        <f t="shared" si="5"/>
        <v>0</v>
      </c>
    </row>
    <row r="193" spans="1:6" s="78" customFormat="1">
      <c r="A193" s="80"/>
      <c r="B193" s="79"/>
      <c r="C193" s="82"/>
      <c r="D193" s="81"/>
      <c r="E193" s="136"/>
      <c r="F193" s="17"/>
    </row>
    <row r="194" spans="1:6">
      <c r="A194" s="30"/>
      <c r="B194" s="18"/>
      <c r="C194" s="50"/>
      <c r="D194" s="34"/>
      <c r="E194" s="130"/>
      <c r="F194" s="60"/>
    </row>
    <row r="195" spans="1:6">
      <c r="A195" s="30"/>
      <c r="B195" s="36" t="s">
        <v>26</v>
      </c>
      <c r="C195" s="50"/>
      <c r="D195" s="34"/>
      <c r="E195" s="130"/>
      <c r="F195" s="76">
        <f>SUM(F188:F194)</f>
        <v>0</v>
      </c>
    </row>
    <row r="196" spans="1:6">
      <c r="A196" s="30"/>
      <c r="B196" s="18"/>
      <c r="C196" s="50"/>
      <c r="D196" s="34"/>
      <c r="E196" s="130"/>
      <c r="F196" s="60"/>
    </row>
    <row r="197" spans="1:6">
      <c r="A197" s="30"/>
      <c r="B197" s="19" t="s">
        <v>5</v>
      </c>
      <c r="C197" s="50"/>
      <c r="D197" s="34"/>
      <c r="E197" s="130"/>
      <c r="F197" s="60"/>
    </row>
    <row r="198" spans="1:6">
      <c r="A198" s="30"/>
      <c r="B198" s="19"/>
      <c r="C198" s="50"/>
      <c r="D198" s="34"/>
      <c r="E198" s="130"/>
      <c r="F198" s="60"/>
    </row>
    <row r="199" spans="1:6">
      <c r="A199" s="30"/>
      <c r="B199" s="19"/>
      <c r="C199" s="50"/>
      <c r="D199" s="34"/>
      <c r="E199" s="130"/>
      <c r="F199" s="60"/>
    </row>
    <row r="200" spans="1:6">
      <c r="A200" s="30"/>
      <c r="B200" s="18" t="s">
        <v>364</v>
      </c>
      <c r="C200" s="50"/>
      <c r="D200" s="34"/>
      <c r="E200" s="130"/>
      <c r="F200" s="60">
        <f>F77</f>
        <v>0</v>
      </c>
    </row>
    <row r="201" spans="1:6">
      <c r="A201" s="30"/>
      <c r="B201" s="18"/>
      <c r="C201" s="50"/>
      <c r="D201" s="34"/>
      <c r="E201" s="130"/>
      <c r="F201" s="60"/>
    </row>
    <row r="202" spans="1:6">
      <c r="A202" s="30"/>
      <c r="B202" s="18"/>
      <c r="C202" s="50"/>
      <c r="D202" s="34"/>
      <c r="E202" s="130"/>
      <c r="F202" s="60"/>
    </row>
    <row r="203" spans="1:6">
      <c r="A203" s="30"/>
      <c r="B203" s="18"/>
      <c r="C203" s="50"/>
      <c r="D203" s="34"/>
      <c r="E203" s="130"/>
      <c r="F203" s="60"/>
    </row>
    <row r="204" spans="1:6">
      <c r="A204" s="30"/>
      <c r="B204" s="18" t="s">
        <v>363</v>
      </c>
      <c r="C204" s="50"/>
      <c r="D204" s="34"/>
      <c r="E204" s="130"/>
      <c r="F204" s="60">
        <f>F107</f>
        <v>0</v>
      </c>
    </row>
    <row r="205" spans="1:6">
      <c r="A205" s="30"/>
      <c r="B205" s="18"/>
      <c r="C205" s="50"/>
      <c r="D205" s="34"/>
      <c r="E205" s="130"/>
      <c r="F205" s="60"/>
    </row>
    <row r="206" spans="1:6">
      <c r="A206" s="30"/>
      <c r="B206" s="18"/>
      <c r="C206" s="50"/>
      <c r="D206" s="34"/>
      <c r="E206" s="130"/>
      <c r="F206" s="60"/>
    </row>
    <row r="207" spans="1:6">
      <c r="A207" s="30"/>
      <c r="B207" s="18"/>
      <c r="C207" s="50"/>
      <c r="D207" s="34"/>
      <c r="E207" s="130"/>
      <c r="F207" s="60"/>
    </row>
    <row r="208" spans="1:6">
      <c r="A208" s="30"/>
      <c r="B208" s="18" t="s">
        <v>362</v>
      </c>
      <c r="C208" s="50"/>
      <c r="D208" s="34"/>
      <c r="E208" s="130"/>
      <c r="F208" s="60">
        <f>F137</f>
        <v>0</v>
      </c>
    </row>
    <row r="209" spans="1:6">
      <c r="A209" s="30"/>
      <c r="B209" s="18"/>
      <c r="C209" s="50"/>
      <c r="D209" s="34"/>
      <c r="E209" s="130"/>
      <c r="F209" s="60"/>
    </row>
    <row r="210" spans="1:6">
      <c r="A210" s="30"/>
      <c r="B210" s="18"/>
      <c r="C210" s="50"/>
      <c r="D210" s="34"/>
      <c r="E210" s="130"/>
      <c r="F210" s="60"/>
    </row>
    <row r="211" spans="1:6">
      <c r="A211" s="30"/>
      <c r="B211" s="18"/>
      <c r="C211" s="50"/>
      <c r="D211" s="34"/>
      <c r="E211" s="130"/>
      <c r="F211" s="60"/>
    </row>
    <row r="212" spans="1:6">
      <c r="A212" s="30"/>
      <c r="B212" s="18" t="s">
        <v>361</v>
      </c>
      <c r="C212" s="50"/>
      <c r="D212" s="34"/>
      <c r="E212" s="130"/>
      <c r="F212" s="60">
        <f>F162</f>
        <v>0</v>
      </c>
    </row>
    <row r="213" spans="1:6">
      <c r="A213" s="30"/>
      <c r="B213" s="18"/>
      <c r="C213" s="50"/>
      <c r="D213" s="34"/>
      <c r="E213" s="130"/>
      <c r="F213" s="60"/>
    </row>
    <row r="214" spans="1:6">
      <c r="A214" s="30"/>
      <c r="B214" s="18"/>
      <c r="C214" s="50"/>
      <c r="D214" s="34"/>
      <c r="E214" s="130"/>
      <c r="F214" s="60"/>
    </row>
    <row r="215" spans="1:6">
      <c r="A215" s="30"/>
      <c r="B215" s="18"/>
      <c r="C215" s="50"/>
      <c r="D215" s="34"/>
      <c r="E215" s="130"/>
      <c r="F215" s="60"/>
    </row>
    <row r="216" spans="1:6">
      <c r="A216" s="30"/>
      <c r="B216" s="18" t="s">
        <v>360</v>
      </c>
      <c r="C216" s="50"/>
      <c r="D216" s="34"/>
      <c r="E216" s="130"/>
      <c r="F216" s="60">
        <f>F186</f>
        <v>0</v>
      </c>
    </row>
    <row r="217" spans="1:6">
      <c r="A217" s="30"/>
      <c r="B217" s="18"/>
      <c r="C217" s="50"/>
      <c r="D217" s="34"/>
      <c r="E217" s="130"/>
      <c r="F217" s="60"/>
    </row>
    <row r="218" spans="1:6">
      <c r="A218" s="30"/>
      <c r="B218" s="18"/>
      <c r="C218" s="50"/>
      <c r="D218" s="34"/>
      <c r="E218" s="130"/>
      <c r="F218" s="60"/>
    </row>
    <row r="219" spans="1:6">
      <c r="A219" s="30"/>
      <c r="B219" s="18"/>
      <c r="C219" s="50"/>
      <c r="D219" s="34"/>
      <c r="E219" s="130"/>
      <c r="F219" s="60"/>
    </row>
    <row r="220" spans="1:6">
      <c r="A220" s="30"/>
      <c r="B220" s="18" t="s">
        <v>359</v>
      </c>
      <c r="C220" s="50"/>
      <c r="D220" s="34"/>
      <c r="E220" s="130"/>
      <c r="F220" s="60">
        <f>F195</f>
        <v>0</v>
      </c>
    </row>
    <row r="221" spans="1:6">
      <c r="A221" s="30"/>
      <c r="B221" s="18"/>
      <c r="C221" s="50"/>
      <c r="D221" s="34"/>
      <c r="E221" s="130"/>
      <c r="F221" s="60"/>
    </row>
    <row r="222" spans="1:6">
      <c r="A222" s="30"/>
      <c r="B222" s="18"/>
      <c r="C222" s="50"/>
      <c r="D222" s="34"/>
      <c r="E222" s="130"/>
      <c r="F222" s="60"/>
    </row>
    <row r="223" spans="1:6">
      <c r="A223" s="30"/>
      <c r="B223" s="18"/>
      <c r="C223" s="50"/>
      <c r="D223" s="34"/>
      <c r="E223" s="130"/>
      <c r="F223" s="60"/>
    </row>
    <row r="224" spans="1:6" ht="28.5" thickBot="1">
      <c r="A224" s="48"/>
      <c r="B224" s="10" t="s">
        <v>358</v>
      </c>
      <c r="C224" s="47"/>
      <c r="D224" s="75"/>
      <c r="E224" s="134"/>
      <c r="F224" s="74">
        <f>SUM(F200:F223)</f>
        <v>0</v>
      </c>
    </row>
    <row r="225" spans="1:6" ht="14.5" thickTop="1">
      <c r="A225" s="30"/>
      <c r="B225" s="18"/>
      <c r="C225" s="50"/>
      <c r="D225" s="34"/>
      <c r="E225" s="130"/>
      <c r="F225" s="60"/>
    </row>
    <row r="226" spans="1:6">
      <c r="A226" s="30"/>
      <c r="B226" s="36" t="s">
        <v>357</v>
      </c>
      <c r="C226" s="50"/>
      <c r="D226" s="34"/>
      <c r="E226" s="130"/>
      <c r="F226" s="60"/>
    </row>
    <row r="227" spans="1:6">
      <c r="A227" s="30"/>
      <c r="B227" s="36" t="s">
        <v>356</v>
      </c>
      <c r="C227" s="50"/>
      <c r="D227" s="34"/>
      <c r="E227" s="130"/>
      <c r="F227" s="60"/>
    </row>
    <row r="228" spans="1:6">
      <c r="A228" s="30"/>
      <c r="B228" s="73"/>
      <c r="C228" s="50"/>
      <c r="D228" s="34"/>
      <c r="E228" s="130"/>
      <c r="F228" s="60"/>
    </row>
    <row r="229" spans="1:6" ht="28">
      <c r="A229" s="30"/>
      <c r="B229" s="73" t="s">
        <v>355</v>
      </c>
      <c r="C229" s="50"/>
      <c r="D229" s="34"/>
      <c r="E229" s="130"/>
      <c r="F229" s="60"/>
    </row>
    <row r="230" spans="1:6" ht="16.5">
      <c r="A230" s="30" t="s">
        <v>24</v>
      </c>
      <c r="B230" s="18" t="s">
        <v>354</v>
      </c>
      <c r="C230" s="50" t="s">
        <v>352</v>
      </c>
      <c r="D230" s="34">
        <v>2</v>
      </c>
      <c r="E230" s="130"/>
      <c r="F230" s="60">
        <f>E230*D230</f>
        <v>0</v>
      </c>
    </row>
    <row r="231" spans="1:6">
      <c r="A231" s="30"/>
      <c r="B231" s="18"/>
      <c r="C231" s="50"/>
      <c r="D231" s="34"/>
      <c r="E231" s="130"/>
      <c r="F231" s="60"/>
    </row>
    <row r="232" spans="1:6" ht="16.5">
      <c r="A232" s="30" t="s">
        <v>21</v>
      </c>
      <c r="B232" s="18" t="s">
        <v>353</v>
      </c>
      <c r="C232" s="50" t="s">
        <v>352</v>
      </c>
      <c r="D232" s="34">
        <v>10</v>
      </c>
      <c r="E232" s="130"/>
      <c r="F232" s="60">
        <f t="shared" ref="F232:F248" si="6">E232*D232</f>
        <v>0</v>
      </c>
    </row>
    <row r="233" spans="1:6">
      <c r="A233" s="30"/>
      <c r="B233" s="18"/>
      <c r="C233" s="50"/>
      <c r="D233" s="34"/>
      <c r="E233" s="130"/>
      <c r="F233" s="60"/>
    </row>
    <row r="234" spans="1:6" ht="28">
      <c r="A234" s="30"/>
      <c r="B234" s="73" t="s">
        <v>351</v>
      </c>
      <c r="C234" s="50"/>
      <c r="D234" s="34"/>
      <c r="E234" s="130"/>
      <c r="F234" s="60"/>
    </row>
    <row r="235" spans="1:6">
      <c r="A235" s="30"/>
      <c r="B235" s="18"/>
      <c r="C235" s="50"/>
      <c r="D235" s="34"/>
      <c r="E235" s="130"/>
      <c r="F235" s="60"/>
    </row>
    <row r="236" spans="1:6">
      <c r="A236" s="30" t="s">
        <v>20</v>
      </c>
      <c r="B236" s="18" t="s">
        <v>350</v>
      </c>
      <c r="C236" s="50" t="s">
        <v>329</v>
      </c>
      <c r="D236" s="34">
        <f>354+35</f>
        <v>389</v>
      </c>
      <c r="E236" s="130"/>
      <c r="F236" s="60">
        <f t="shared" si="6"/>
        <v>0</v>
      </c>
    </row>
    <row r="237" spans="1:6">
      <c r="A237" s="30"/>
      <c r="B237" s="18"/>
      <c r="C237" s="50"/>
      <c r="D237" s="34"/>
      <c r="E237" s="130"/>
      <c r="F237" s="60"/>
    </row>
    <row r="238" spans="1:6" ht="70">
      <c r="A238" s="30"/>
      <c r="B238" s="73" t="s">
        <v>349</v>
      </c>
      <c r="C238" s="50"/>
      <c r="D238" s="34"/>
      <c r="E238" s="130"/>
      <c r="F238" s="60"/>
    </row>
    <row r="239" spans="1:6">
      <c r="A239" s="30"/>
      <c r="B239" s="18"/>
      <c r="C239" s="50"/>
      <c r="D239" s="34"/>
      <c r="E239" s="130"/>
      <c r="F239" s="60"/>
    </row>
    <row r="240" spans="1:6">
      <c r="A240" s="30" t="s">
        <v>18</v>
      </c>
      <c r="B240" s="18" t="s">
        <v>348</v>
      </c>
      <c r="C240" s="50" t="s">
        <v>329</v>
      </c>
      <c r="D240" s="34">
        <f>1045+105</f>
        <v>1150</v>
      </c>
      <c r="E240" s="130"/>
      <c r="F240" s="60">
        <f t="shared" si="6"/>
        <v>0</v>
      </c>
    </row>
    <row r="241" spans="1:6">
      <c r="A241" s="30"/>
      <c r="B241" s="18"/>
      <c r="C241" s="50"/>
      <c r="D241" s="34"/>
      <c r="E241" s="130"/>
      <c r="F241" s="60"/>
    </row>
    <row r="242" spans="1:6">
      <c r="A242" s="30" t="s">
        <v>16</v>
      </c>
      <c r="B242" s="18" t="s">
        <v>347</v>
      </c>
      <c r="C242" s="50" t="s">
        <v>329</v>
      </c>
      <c r="D242" s="34">
        <v>247</v>
      </c>
      <c r="E242" s="130"/>
      <c r="F242" s="60">
        <f t="shared" si="6"/>
        <v>0</v>
      </c>
    </row>
    <row r="243" spans="1:6">
      <c r="A243" s="30"/>
      <c r="B243" s="18"/>
      <c r="C243" s="50"/>
      <c r="D243" s="34"/>
      <c r="E243" s="130"/>
      <c r="F243" s="60"/>
    </row>
    <row r="244" spans="1:6">
      <c r="A244" s="30"/>
      <c r="B244" s="73" t="s">
        <v>346</v>
      </c>
      <c r="C244" s="50"/>
      <c r="D244" s="34"/>
      <c r="E244" s="130"/>
      <c r="F244" s="60"/>
    </row>
    <row r="245" spans="1:6">
      <c r="A245" s="30"/>
      <c r="B245" s="18"/>
      <c r="C245" s="50"/>
      <c r="D245" s="34"/>
      <c r="E245" s="130"/>
      <c r="F245" s="60"/>
    </row>
    <row r="246" spans="1:6" ht="16.5">
      <c r="A246" s="30" t="s">
        <v>15</v>
      </c>
      <c r="B246" s="18" t="s">
        <v>345</v>
      </c>
      <c r="C246" s="50" t="s">
        <v>216</v>
      </c>
      <c r="D246" s="34">
        <v>21</v>
      </c>
      <c r="E246" s="130"/>
      <c r="F246" s="60">
        <f t="shared" si="6"/>
        <v>0</v>
      </c>
    </row>
    <row r="247" spans="1:6">
      <c r="A247" s="30"/>
      <c r="B247" s="18"/>
      <c r="C247" s="50"/>
      <c r="D247" s="34"/>
      <c r="E247" s="130"/>
      <c r="F247" s="60"/>
    </row>
    <row r="248" spans="1:6" ht="16.5">
      <c r="A248" s="87" t="s">
        <v>12</v>
      </c>
      <c r="B248" s="18" t="s">
        <v>344</v>
      </c>
      <c r="C248" s="50" t="s">
        <v>216</v>
      </c>
      <c r="D248" s="34">
        <v>92</v>
      </c>
      <c r="E248" s="130"/>
      <c r="F248" s="60">
        <f>E248*D248</f>
        <v>0</v>
      </c>
    </row>
    <row r="249" spans="1:6">
      <c r="A249" s="30"/>
      <c r="B249" s="18"/>
      <c r="C249" s="50"/>
      <c r="D249" s="34"/>
      <c r="E249" s="130"/>
      <c r="F249" s="60"/>
    </row>
    <row r="250" spans="1:6" ht="16.5" customHeight="1">
      <c r="A250" s="30"/>
      <c r="B250" s="18"/>
      <c r="C250" s="50"/>
      <c r="D250" s="34"/>
      <c r="E250" s="130"/>
      <c r="F250" s="60"/>
    </row>
    <row r="251" spans="1:6" ht="16.5" customHeight="1">
      <c r="A251" s="30"/>
      <c r="B251" s="18"/>
      <c r="C251" s="50"/>
      <c r="D251" s="34"/>
      <c r="E251" s="130"/>
      <c r="F251" s="60"/>
    </row>
    <row r="252" spans="1:6" ht="16.5" customHeight="1">
      <c r="A252" s="30"/>
      <c r="B252" s="18"/>
      <c r="C252" s="50"/>
      <c r="D252" s="34"/>
      <c r="E252" s="130"/>
      <c r="F252" s="60"/>
    </row>
    <row r="253" spans="1:6">
      <c r="A253" s="30"/>
      <c r="B253" s="18"/>
      <c r="C253" s="50"/>
      <c r="D253" s="34"/>
      <c r="E253" s="130"/>
      <c r="F253" s="60"/>
    </row>
    <row r="254" spans="1:6">
      <c r="A254" s="30"/>
      <c r="B254" s="18"/>
      <c r="C254" s="50"/>
      <c r="D254" s="34"/>
      <c r="E254" s="130"/>
      <c r="F254" s="60"/>
    </row>
    <row r="255" spans="1:6">
      <c r="A255" s="30"/>
      <c r="B255" s="18"/>
      <c r="C255" s="50"/>
      <c r="D255" s="34"/>
      <c r="E255" s="130"/>
      <c r="F255" s="60"/>
    </row>
    <row r="256" spans="1:6">
      <c r="A256" s="30"/>
      <c r="B256" s="18"/>
      <c r="C256" s="50"/>
      <c r="D256" s="34"/>
      <c r="E256" s="130"/>
      <c r="F256" s="60"/>
    </row>
    <row r="257" spans="1:6">
      <c r="A257" s="30"/>
      <c r="B257" s="18"/>
      <c r="C257" s="50"/>
      <c r="D257" s="34"/>
      <c r="E257" s="130"/>
      <c r="F257" s="60"/>
    </row>
    <row r="258" spans="1:6">
      <c r="A258" s="30"/>
      <c r="B258" s="18"/>
      <c r="C258" s="50"/>
      <c r="D258" s="34"/>
      <c r="E258" s="130"/>
      <c r="F258" s="60"/>
    </row>
    <row r="259" spans="1:6" ht="28.5" thickBot="1">
      <c r="A259" s="103"/>
      <c r="B259" s="10" t="s">
        <v>343</v>
      </c>
      <c r="C259" s="102"/>
      <c r="D259" s="101"/>
      <c r="E259" s="141"/>
      <c r="F259" s="74">
        <f>SUM(F230:F258)</f>
        <v>0</v>
      </c>
    </row>
    <row r="260" spans="1:6" ht="14.5" thickTop="1">
      <c r="A260" s="30"/>
      <c r="B260" s="18"/>
      <c r="C260" s="50"/>
      <c r="D260" s="34"/>
      <c r="E260" s="130"/>
      <c r="F260" s="60"/>
    </row>
    <row r="261" spans="1:6">
      <c r="A261" s="30"/>
      <c r="B261" s="36" t="s">
        <v>342</v>
      </c>
      <c r="C261" s="50"/>
      <c r="D261" s="34"/>
      <c r="E261" s="130"/>
      <c r="F261" s="60"/>
    </row>
    <row r="262" spans="1:6">
      <c r="A262" s="30"/>
      <c r="B262" s="18"/>
      <c r="C262" s="50"/>
      <c r="D262" s="34"/>
      <c r="E262" s="130"/>
      <c r="F262" s="60"/>
    </row>
    <row r="263" spans="1:6">
      <c r="A263" s="30"/>
      <c r="B263" s="36" t="s">
        <v>341</v>
      </c>
      <c r="C263" s="50"/>
      <c r="D263" s="34"/>
      <c r="E263" s="130"/>
      <c r="F263" s="60"/>
    </row>
    <row r="264" spans="1:6">
      <c r="A264" s="30"/>
      <c r="B264" s="73"/>
      <c r="C264" s="50"/>
      <c r="D264" s="34"/>
      <c r="E264" s="130"/>
      <c r="F264" s="60"/>
    </row>
    <row r="265" spans="1:6">
      <c r="A265" s="30"/>
      <c r="B265" s="73" t="s">
        <v>340</v>
      </c>
      <c r="C265" s="50"/>
      <c r="D265" s="34"/>
      <c r="E265" s="130"/>
      <c r="F265" s="60"/>
    </row>
    <row r="266" spans="1:6" ht="56">
      <c r="A266" s="30"/>
      <c r="B266" s="73" t="s">
        <v>339</v>
      </c>
      <c r="C266" s="50"/>
      <c r="D266" s="34"/>
      <c r="E266" s="130"/>
      <c r="F266" s="60"/>
    </row>
    <row r="267" spans="1:6">
      <c r="A267" s="30"/>
      <c r="B267" s="18"/>
      <c r="C267" s="50"/>
      <c r="D267" s="34"/>
      <c r="E267" s="130"/>
      <c r="F267" s="60"/>
    </row>
    <row r="268" spans="1:6" ht="42">
      <c r="A268" s="30"/>
      <c r="B268" s="73" t="s">
        <v>338</v>
      </c>
      <c r="C268" s="50"/>
      <c r="D268" s="34"/>
      <c r="E268" s="130"/>
      <c r="F268" s="60"/>
    </row>
    <row r="269" spans="1:6">
      <c r="A269" s="30"/>
      <c r="B269" s="18"/>
      <c r="C269" s="50"/>
      <c r="D269" s="34"/>
      <c r="E269" s="130"/>
      <c r="F269" s="60"/>
    </row>
    <row r="270" spans="1:6" ht="28">
      <c r="A270" s="30"/>
      <c r="B270" s="73" t="s">
        <v>337</v>
      </c>
      <c r="C270" s="50"/>
      <c r="D270" s="34"/>
      <c r="E270" s="130"/>
      <c r="F270" s="60"/>
    </row>
    <row r="271" spans="1:6">
      <c r="A271" s="30"/>
      <c r="B271" s="18"/>
      <c r="C271" s="50"/>
      <c r="D271" s="34"/>
      <c r="E271" s="130"/>
      <c r="F271" s="60"/>
    </row>
    <row r="272" spans="1:6">
      <c r="A272" s="30" t="s">
        <v>24</v>
      </c>
      <c r="B272" s="79" t="s">
        <v>335</v>
      </c>
      <c r="C272" s="50" t="s">
        <v>329</v>
      </c>
      <c r="D272" s="34">
        <f>83*4.47</f>
        <v>371.01</v>
      </c>
      <c r="E272" s="130"/>
      <c r="F272" s="60">
        <f>E272*D272</f>
        <v>0</v>
      </c>
    </row>
    <row r="273" spans="1:6">
      <c r="A273" s="30"/>
      <c r="B273" s="18"/>
      <c r="C273" s="50"/>
      <c r="D273" s="34"/>
      <c r="E273" s="130"/>
      <c r="F273" s="60"/>
    </row>
    <row r="274" spans="1:6">
      <c r="A274" s="30" t="s">
        <v>21</v>
      </c>
      <c r="B274" s="79" t="s">
        <v>334</v>
      </c>
      <c r="C274" s="50" t="s">
        <v>329</v>
      </c>
      <c r="D274" s="34">
        <f>61*5.59</f>
        <v>340.99</v>
      </c>
      <c r="E274" s="130"/>
      <c r="F274" s="60">
        <f t="shared" ref="F274:F288" si="7">E274*D274</f>
        <v>0</v>
      </c>
    </row>
    <row r="275" spans="1:6">
      <c r="A275" s="30"/>
      <c r="B275" s="18"/>
      <c r="C275" s="50"/>
      <c r="D275" s="34"/>
      <c r="E275" s="130"/>
      <c r="F275" s="60"/>
    </row>
    <row r="276" spans="1:6">
      <c r="A276" s="30" t="s">
        <v>20</v>
      </c>
      <c r="B276" s="18" t="s">
        <v>333</v>
      </c>
      <c r="C276" s="50" t="s">
        <v>329</v>
      </c>
      <c r="D276" s="34">
        <f>66*5.59</f>
        <v>368.94</v>
      </c>
      <c r="E276" s="130"/>
      <c r="F276" s="60">
        <f t="shared" si="7"/>
        <v>0</v>
      </c>
    </row>
    <row r="277" spans="1:6">
      <c r="A277" s="30"/>
      <c r="B277" s="18"/>
      <c r="C277" s="50"/>
      <c r="D277" s="34"/>
      <c r="E277" s="130"/>
      <c r="F277" s="60"/>
    </row>
    <row r="278" spans="1:6" ht="28">
      <c r="A278" s="30" t="s">
        <v>18</v>
      </c>
      <c r="B278" s="18" t="s">
        <v>332</v>
      </c>
      <c r="C278" s="50" t="s">
        <v>192</v>
      </c>
      <c r="D278" s="34">
        <v>64</v>
      </c>
      <c r="E278" s="130"/>
      <c r="F278" s="60">
        <f t="shared" si="7"/>
        <v>0</v>
      </c>
    </row>
    <row r="279" spans="1:6">
      <c r="A279" s="30"/>
      <c r="B279" s="18"/>
      <c r="C279" s="50"/>
      <c r="D279" s="34"/>
      <c r="E279" s="130"/>
      <c r="F279" s="60"/>
    </row>
    <row r="280" spans="1:6" ht="28">
      <c r="A280" s="30"/>
      <c r="B280" s="73" t="s">
        <v>336</v>
      </c>
      <c r="C280" s="50"/>
      <c r="D280" s="34"/>
      <c r="E280" s="130"/>
      <c r="F280" s="60"/>
    </row>
    <row r="281" spans="1:6">
      <c r="A281" s="30"/>
      <c r="B281" s="18"/>
      <c r="C281" s="50"/>
      <c r="D281" s="34"/>
      <c r="E281" s="130"/>
      <c r="F281" s="60"/>
    </row>
    <row r="282" spans="1:6">
      <c r="A282" s="30" t="s">
        <v>16</v>
      </c>
      <c r="B282" s="79" t="s">
        <v>335</v>
      </c>
      <c r="C282" s="50" t="s">
        <v>329</v>
      </c>
      <c r="D282" s="34">
        <f>23*4.47</f>
        <v>102.80999999999999</v>
      </c>
      <c r="E282" s="130"/>
      <c r="F282" s="60">
        <f t="shared" si="7"/>
        <v>0</v>
      </c>
    </row>
    <row r="283" spans="1:6">
      <c r="A283" s="30"/>
      <c r="B283" s="18"/>
      <c r="C283" s="50"/>
      <c r="D283" s="34"/>
      <c r="E283" s="130"/>
      <c r="F283" s="60"/>
    </row>
    <row r="284" spans="1:6">
      <c r="A284" s="30" t="s">
        <v>15</v>
      </c>
      <c r="B284" s="79" t="s">
        <v>334</v>
      </c>
      <c r="C284" s="50" t="s">
        <v>329</v>
      </c>
      <c r="D284" s="34">
        <f>24*5.59</f>
        <v>134.16</v>
      </c>
      <c r="E284" s="130"/>
      <c r="F284" s="60">
        <f t="shared" si="7"/>
        <v>0</v>
      </c>
    </row>
    <row r="285" spans="1:6">
      <c r="A285" s="30"/>
      <c r="B285" s="18"/>
      <c r="C285" s="50"/>
      <c r="D285" s="34"/>
      <c r="E285" s="130"/>
      <c r="F285" s="60"/>
    </row>
    <row r="286" spans="1:6">
      <c r="A286" s="30" t="s">
        <v>12</v>
      </c>
      <c r="B286" s="18" t="s">
        <v>333</v>
      </c>
      <c r="C286" s="50" t="s">
        <v>329</v>
      </c>
      <c r="D286" s="34">
        <f>26*5.59</f>
        <v>145.34</v>
      </c>
      <c r="E286" s="130"/>
      <c r="F286" s="60">
        <f t="shared" si="7"/>
        <v>0</v>
      </c>
    </row>
    <row r="287" spans="1:6">
      <c r="A287" s="30"/>
      <c r="B287" s="18"/>
      <c r="C287" s="50"/>
      <c r="D287" s="34"/>
      <c r="E287" s="130"/>
      <c r="F287" s="60"/>
    </row>
    <row r="288" spans="1:6" ht="28">
      <c r="A288" s="30" t="s">
        <v>9</v>
      </c>
      <c r="B288" s="18" t="s">
        <v>332</v>
      </c>
      <c r="C288" s="50" t="s">
        <v>192</v>
      </c>
      <c r="D288" s="34">
        <v>8</v>
      </c>
      <c r="E288" s="130"/>
      <c r="F288" s="60">
        <f t="shared" si="7"/>
        <v>0</v>
      </c>
    </row>
    <row r="289" spans="1:6">
      <c r="A289" s="30"/>
      <c r="B289" s="18"/>
      <c r="C289" s="50"/>
      <c r="D289" s="34"/>
      <c r="E289" s="130"/>
      <c r="F289" s="60"/>
    </row>
    <row r="290" spans="1:6">
      <c r="A290" s="30"/>
      <c r="B290" s="18"/>
      <c r="C290" s="50"/>
      <c r="D290" s="34"/>
      <c r="E290" s="130"/>
      <c r="F290" s="60"/>
    </row>
    <row r="291" spans="1:6">
      <c r="A291" s="30"/>
      <c r="B291" s="18"/>
      <c r="C291" s="50"/>
      <c r="D291" s="34"/>
      <c r="E291" s="130"/>
      <c r="F291" s="60"/>
    </row>
    <row r="292" spans="1:6">
      <c r="A292" s="30"/>
      <c r="B292" s="18"/>
      <c r="C292" s="50"/>
      <c r="D292" s="34"/>
      <c r="E292" s="130"/>
      <c r="F292" s="60"/>
    </row>
    <row r="293" spans="1:6" s="95" customFormat="1" ht="14.5" thickBot="1">
      <c r="A293" s="99"/>
      <c r="B293" s="24" t="s">
        <v>287</v>
      </c>
      <c r="C293" s="98"/>
      <c r="D293" s="97"/>
      <c r="E293" s="135"/>
      <c r="F293" s="96">
        <f>SUM(F272:F292)</f>
        <v>0</v>
      </c>
    </row>
    <row r="294" spans="1:6" ht="14.5" thickTop="1">
      <c r="A294" s="30"/>
      <c r="B294" s="18"/>
      <c r="C294" s="50"/>
      <c r="D294" s="34"/>
      <c r="E294" s="130"/>
      <c r="F294" s="60"/>
    </row>
    <row r="295" spans="1:6">
      <c r="A295" s="30"/>
      <c r="B295" s="73" t="s">
        <v>331</v>
      </c>
      <c r="C295" s="50"/>
      <c r="D295" s="34"/>
      <c r="E295" s="130"/>
      <c r="F295" s="60"/>
    </row>
    <row r="296" spans="1:6">
      <c r="A296" s="30" t="s">
        <v>24</v>
      </c>
      <c r="B296" s="79" t="s">
        <v>330</v>
      </c>
      <c r="C296" s="50" t="s">
        <v>329</v>
      </c>
      <c r="D296" s="34">
        <f>258*3.58</f>
        <v>923.64</v>
      </c>
      <c r="E296" s="130"/>
      <c r="F296" s="60">
        <f>E296*D296</f>
        <v>0</v>
      </c>
    </row>
    <row r="297" spans="1:6">
      <c r="A297" s="30"/>
      <c r="B297" s="18"/>
      <c r="C297" s="50"/>
      <c r="D297" s="34"/>
      <c r="E297" s="130"/>
      <c r="F297" s="60"/>
    </row>
    <row r="298" spans="1:6">
      <c r="A298" s="30"/>
      <c r="B298" s="73" t="s">
        <v>328</v>
      </c>
      <c r="C298" s="50"/>
      <c r="D298" s="34"/>
      <c r="E298" s="130"/>
      <c r="F298" s="60"/>
    </row>
    <row r="299" spans="1:6">
      <c r="A299" s="30"/>
      <c r="B299" s="73" t="s">
        <v>327</v>
      </c>
      <c r="C299" s="50"/>
      <c r="D299" s="34"/>
      <c r="E299" s="130"/>
      <c r="F299" s="60"/>
    </row>
    <row r="300" spans="1:6">
      <c r="A300" s="30"/>
      <c r="B300" s="73"/>
      <c r="C300" s="50"/>
      <c r="D300" s="34"/>
      <c r="E300" s="130"/>
      <c r="F300" s="60"/>
    </row>
    <row r="301" spans="1:6" ht="98">
      <c r="A301" s="30" t="s">
        <v>21</v>
      </c>
      <c r="B301" s="18" t="s">
        <v>326</v>
      </c>
      <c r="C301" s="50" t="s">
        <v>216</v>
      </c>
      <c r="D301" s="34">
        <v>234</v>
      </c>
      <c r="E301" s="130"/>
      <c r="F301" s="60">
        <f>E301*D301</f>
        <v>0</v>
      </c>
    </row>
    <row r="302" spans="1:6" ht="13.5" customHeight="1">
      <c r="A302" s="30"/>
      <c r="B302" s="18"/>
      <c r="C302" s="50"/>
      <c r="D302" s="34"/>
      <c r="E302" s="130"/>
      <c r="F302" s="60"/>
    </row>
    <row r="303" spans="1:6">
      <c r="A303" s="30" t="s">
        <v>20</v>
      </c>
      <c r="B303" s="18" t="s">
        <v>325</v>
      </c>
      <c r="C303" s="50" t="s">
        <v>7</v>
      </c>
      <c r="D303" s="34">
        <v>20</v>
      </c>
      <c r="E303" s="130"/>
      <c r="F303" s="60">
        <f t="shared" ref="F303:F320" si="8">E303*D303</f>
        <v>0</v>
      </c>
    </row>
    <row r="304" spans="1:6">
      <c r="A304" s="30"/>
      <c r="B304" s="18"/>
      <c r="C304" s="50"/>
      <c r="D304" s="34"/>
      <c r="E304" s="130"/>
      <c r="F304" s="60"/>
    </row>
    <row r="305" spans="1:6">
      <c r="A305" s="30" t="s">
        <v>18</v>
      </c>
      <c r="B305" s="18" t="s">
        <v>324</v>
      </c>
      <c r="C305" s="50" t="s">
        <v>7</v>
      </c>
      <c r="D305" s="34">
        <v>7</v>
      </c>
      <c r="E305" s="130"/>
      <c r="F305" s="60">
        <f t="shared" si="8"/>
        <v>0</v>
      </c>
    </row>
    <row r="306" spans="1:6">
      <c r="A306" s="30"/>
      <c r="B306" s="18"/>
      <c r="C306" s="50"/>
      <c r="D306" s="34"/>
      <c r="E306" s="130"/>
      <c r="F306" s="60"/>
    </row>
    <row r="307" spans="1:6">
      <c r="A307" s="30" t="s">
        <v>16</v>
      </c>
      <c r="B307" s="18" t="s">
        <v>323</v>
      </c>
      <c r="C307" s="50" t="s">
        <v>7</v>
      </c>
      <c r="D307" s="34">
        <v>13</v>
      </c>
      <c r="E307" s="130"/>
      <c r="F307" s="60">
        <f t="shared" si="8"/>
        <v>0</v>
      </c>
    </row>
    <row r="308" spans="1:6">
      <c r="A308" s="30"/>
      <c r="B308" s="18"/>
      <c r="C308" s="50"/>
      <c r="D308" s="34"/>
      <c r="E308" s="130"/>
      <c r="F308" s="60"/>
    </row>
    <row r="309" spans="1:6">
      <c r="A309" s="30"/>
      <c r="B309" s="73" t="s">
        <v>322</v>
      </c>
      <c r="C309" s="50"/>
      <c r="D309" s="34"/>
      <c r="E309" s="130"/>
      <c r="F309" s="60"/>
    </row>
    <row r="310" spans="1:6">
      <c r="A310" s="30"/>
      <c r="B310" s="73" t="s">
        <v>321</v>
      </c>
      <c r="C310" s="50"/>
      <c r="D310" s="34"/>
      <c r="E310" s="130"/>
      <c r="F310" s="60"/>
    </row>
    <row r="311" spans="1:6">
      <c r="A311" s="30"/>
      <c r="B311" s="73"/>
      <c r="C311" s="50"/>
      <c r="D311" s="34"/>
      <c r="E311" s="130"/>
      <c r="F311" s="60"/>
    </row>
    <row r="312" spans="1:6" ht="56">
      <c r="A312" s="30" t="s">
        <v>16</v>
      </c>
      <c r="B312" s="18" t="s">
        <v>320</v>
      </c>
      <c r="C312" s="50" t="s">
        <v>207</v>
      </c>
      <c r="D312" s="34">
        <v>48</v>
      </c>
      <c r="E312" s="130"/>
      <c r="F312" s="60">
        <f t="shared" si="8"/>
        <v>0</v>
      </c>
    </row>
    <row r="313" spans="1:6">
      <c r="A313" s="30"/>
      <c r="B313" s="18"/>
      <c r="C313" s="50"/>
      <c r="D313" s="34"/>
      <c r="E313" s="130"/>
      <c r="F313" s="60"/>
    </row>
    <row r="314" spans="1:6" ht="14.25" customHeight="1">
      <c r="A314" s="30" t="s">
        <v>15</v>
      </c>
      <c r="B314" s="18" t="s">
        <v>319</v>
      </c>
      <c r="C314" s="35" t="s">
        <v>192</v>
      </c>
      <c r="D314" s="100">
        <v>2</v>
      </c>
      <c r="E314" s="138"/>
      <c r="F314" s="60">
        <f t="shared" si="8"/>
        <v>0</v>
      </c>
    </row>
    <row r="315" spans="1:6" ht="14.25" customHeight="1">
      <c r="A315" s="30"/>
      <c r="B315" s="18"/>
      <c r="C315" s="35"/>
      <c r="D315" s="100"/>
      <c r="E315" s="138"/>
      <c r="F315" s="60"/>
    </row>
    <row r="316" spans="1:6" ht="14.25" customHeight="1">
      <c r="A316" s="30" t="s">
        <v>12</v>
      </c>
      <c r="B316" s="18" t="s">
        <v>318</v>
      </c>
      <c r="C316" s="35" t="s">
        <v>192</v>
      </c>
      <c r="D316" s="100">
        <v>10</v>
      </c>
      <c r="E316" s="138"/>
      <c r="F316" s="60">
        <f t="shared" si="8"/>
        <v>0</v>
      </c>
    </row>
    <row r="317" spans="1:6" ht="14.25" customHeight="1">
      <c r="A317" s="30"/>
      <c r="B317" s="18"/>
      <c r="C317" s="35"/>
      <c r="D317" s="100"/>
      <c r="E317" s="138"/>
      <c r="F317" s="60"/>
    </row>
    <row r="318" spans="1:6" ht="14.25" customHeight="1">
      <c r="A318" s="30" t="s">
        <v>9</v>
      </c>
      <c r="B318" s="18" t="s">
        <v>317</v>
      </c>
      <c r="C318" s="35" t="s">
        <v>192</v>
      </c>
      <c r="D318" s="100">
        <v>4</v>
      </c>
      <c r="E318" s="138"/>
      <c r="F318" s="60">
        <f t="shared" si="8"/>
        <v>0</v>
      </c>
    </row>
    <row r="319" spans="1:6" ht="14.25" customHeight="1">
      <c r="A319" s="30"/>
      <c r="B319" s="18"/>
      <c r="C319" s="35"/>
      <c r="D319" s="100"/>
      <c r="E319" s="138"/>
      <c r="F319" s="60"/>
    </row>
    <row r="320" spans="1:6" ht="14.25" customHeight="1">
      <c r="A320" s="30" t="s">
        <v>51</v>
      </c>
      <c r="B320" s="18" t="s">
        <v>316</v>
      </c>
      <c r="C320" s="35" t="s">
        <v>192</v>
      </c>
      <c r="D320" s="100">
        <v>2</v>
      </c>
      <c r="E320" s="138"/>
      <c r="F320" s="60">
        <f t="shared" si="8"/>
        <v>0</v>
      </c>
    </row>
    <row r="321" spans="1:6">
      <c r="A321" s="30"/>
      <c r="B321" s="18"/>
      <c r="C321" s="50"/>
      <c r="D321" s="34"/>
      <c r="E321" s="130"/>
      <c r="F321" s="60"/>
    </row>
    <row r="322" spans="1:6">
      <c r="A322" s="30"/>
      <c r="B322" s="18"/>
      <c r="C322" s="50"/>
      <c r="D322" s="34"/>
      <c r="E322" s="130"/>
      <c r="F322" s="60"/>
    </row>
    <row r="323" spans="1:6">
      <c r="A323" s="30"/>
      <c r="B323" s="18"/>
      <c r="C323" s="50"/>
      <c r="D323" s="34"/>
      <c r="E323" s="130"/>
      <c r="F323" s="60"/>
    </row>
    <row r="324" spans="1:6">
      <c r="A324" s="30"/>
      <c r="B324" s="18"/>
      <c r="C324" s="50"/>
      <c r="D324" s="34"/>
      <c r="E324" s="130"/>
      <c r="F324" s="60"/>
    </row>
    <row r="325" spans="1:6">
      <c r="A325" s="30"/>
      <c r="B325" s="18"/>
      <c r="C325" s="50"/>
      <c r="D325" s="34"/>
      <c r="E325" s="130"/>
      <c r="F325" s="60"/>
    </row>
    <row r="326" spans="1:6">
      <c r="A326" s="30"/>
      <c r="B326" s="18"/>
      <c r="C326" s="50"/>
      <c r="D326" s="34"/>
      <c r="E326" s="130"/>
      <c r="F326" s="60"/>
    </row>
    <row r="327" spans="1:6" s="95" customFormat="1" ht="14.5" thickBot="1">
      <c r="A327" s="99"/>
      <c r="B327" s="24" t="s">
        <v>287</v>
      </c>
      <c r="C327" s="98"/>
      <c r="D327" s="97"/>
      <c r="E327" s="135"/>
      <c r="F327" s="96">
        <f>SUM(F296:F326)</f>
        <v>0</v>
      </c>
    </row>
    <row r="328" spans="1:6" ht="14.5" thickTop="1">
      <c r="A328" s="30"/>
      <c r="B328" s="18"/>
      <c r="C328" s="50"/>
      <c r="D328" s="34"/>
      <c r="E328" s="130"/>
      <c r="F328" s="60"/>
    </row>
    <row r="329" spans="1:6">
      <c r="A329" s="87"/>
      <c r="B329" s="94" t="s">
        <v>315</v>
      </c>
      <c r="C329" s="50"/>
      <c r="D329" s="34"/>
      <c r="E329" s="130"/>
      <c r="F329" s="60"/>
    </row>
    <row r="330" spans="1:6" ht="42">
      <c r="A330" s="30" t="s">
        <v>24</v>
      </c>
      <c r="B330" s="18" t="s">
        <v>314</v>
      </c>
      <c r="C330" s="50" t="s">
        <v>7</v>
      </c>
      <c r="D330" s="34">
        <v>48</v>
      </c>
      <c r="E330" s="130"/>
      <c r="F330" s="60">
        <f>E330*D330</f>
        <v>0</v>
      </c>
    </row>
    <row r="331" spans="1:6">
      <c r="A331" s="93"/>
      <c r="B331" s="18"/>
      <c r="C331" s="50"/>
      <c r="D331" s="34"/>
      <c r="E331" s="130"/>
      <c r="F331" s="60"/>
    </row>
    <row r="332" spans="1:6">
      <c r="A332" s="93" t="s">
        <v>21</v>
      </c>
      <c r="B332" s="18" t="s">
        <v>313</v>
      </c>
      <c r="C332" s="50" t="s">
        <v>7</v>
      </c>
      <c r="D332" s="34">
        <v>22</v>
      </c>
      <c r="E332" s="130"/>
      <c r="F332" s="60">
        <f t="shared" ref="F332:F335" si="9">E332*D332</f>
        <v>0</v>
      </c>
    </row>
    <row r="333" spans="1:6">
      <c r="A333" s="93"/>
      <c r="B333" s="18"/>
      <c r="C333" s="50"/>
      <c r="D333" s="34"/>
      <c r="E333" s="130"/>
      <c r="F333" s="60"/>
    </row>
    <row r="334" spans="1:6" s="78" customFormat="1">
      <c r="A334" s="92"/>
      <c r="B334" s="83" t="s">
        <v>226</v>
      </c>
      <c r="C334" s="82"/>
      <c r="D334" s="81"/>
      <c r="E334" s="130"/>
      <c r="F334" s="60"/>
    </row>
    <row r="335" spans="1:6" s="78" customFormat="1" ht="42">
      <c r="A335" s="91" t="s">
        <v>20</v>
      </c>
      <c r="B335" s="79" t="s">
        <v>312</v>
      </c>
      <c r="C335" s="50" t="s">
        <v>7</v>
      </c>
      <c r="D335" s="34">
        <f>D330+D332</f>
        <v>70</v>
      </c>
      <c r="E335" s="130"/>
      <c r="F335" s="60">
        <f t="shared" si="9"/>
        <v>0</v>
      </c>
    </row>
    <row r="336" spans="1:6" s="78" customFormat="1">
      <c r="A336" s="91"/>
      <c r="B336" s="79"/>
      <c r="C336" s="50"/>
      <c r="D336" s="34"/>
      <c r="E336" s="130"/>
      <c r="F336" s="60"/>
    </row>
    <row r="337" spans="1:6">
      <c r="A337" s="30"/>
      <c r="B337" s="73"/>
      <c r="C337" s="50"/>
      <c r="D337" s="34"/>
      <c r="E337" s="130"/>
      <c r="F337" s="60"/>
    </row>
    <row r="338" spans="1:6">
      <c r="A338" s="30"/>
      <c r="B338" s="73"/>
      <c r="C338" s="50"/>
      <c r="D338" s="34"/>
      <c r="E338" s="130"/>
      <c r="F338" s="60"/>
    </row>
    <row r="339" spans="1:6">
      <c r="A339" s="30"/>
      <c r="B339" s="36" t="s">
        <v>26</v>
      </c>
      <c r="C339" s="50"/>
      <c r="D339" s="34"/>
      <c r="E339" s="130"/>
      <c r="F339" s="76">
        <f>SUM(F330:F338)</f>
        <v>0</v>
      </c>
    </row>
    <row r="340" spans="1:6">
      <c r="A340" s="30"/>
      <c r="B340" s="18"/>
      <c r="C340" s="50"/>
      <c r="D340" s="34"/>
      <c r="E340" s="130"/>
      <c r="F340" s="60"/>
    </row>
    <row r="341" spans="1:6">
      <c r="A341" s="30"/>
      <c r="B341" s="18"/>
      <c r="C341" s="50"/>
      <c r="D341" s="34"/>
      <c r="E341" s="130"/>
      <c r="F341" s="60"/>
    </row>
    <row r="342" spans="1:6">
      <c r="A342" s="30"/>
      <c r="B342" s="19" t="s">
        <v>5</v>
      </c>
      <c r="C342" s="50"/>
      <c r="D342" s="34"/>
      <c r="E342" s="130"/>
      <c r="F342" s="60"/>
    </row>
    <row r="343" spans="1:6">
      <c r="A343" s="30"/>
      <c r="B343" s="19"/>
      <c r="C343" s="50"/>
      <c r="D343" s="34"/>
      <c r="E343" s="130"/>
      <c r="F343" s="60"/>
    </row>
    <row r="344" spans="1:6">
      <c r="A344" s="30"/>
      <c r="B344" s="18"/>
      <c r="C344" s="50"/>
      <c r="D344" s="34"/>
      <c r="E344" s="130"/>
      <c r="F344" s="60"/>
    </row>
    <row r="345" spans="1:6">
      <c r="A345" s="30"/>
      <c r="B345" s="18" t="s">
        <v>311</v>
      </c>
      <c r="C345" s="50"/>
      <c r="D345" s="34"/>
      <c r="E345" s="130"/>
      <c r="F345" s="60">
        <f>F293</f>
        <v>0</v>
      </c>
    </row>
    <row r="346" spans="1:6">
      <c r="A346" s="30"/>
      <c r="B346" s="18"/>
      <c r="C346" s="50"/>
      <c r="D346" s="34"/>
      <c r="E346" s="130"/>
      <c r="F346" s="60"/>
    </row>
    <row r="347" spans="1:6">
      <c r="A347" s="30"/>
      <c r="B347" s="18"/>
      <c r="C347" s="50"/>
      <c r="D347" s="34"/>
      <c r="E347" s="130"/>
      <c r="F347" s="60"/>
    </row>
    <row r="348" spans="1:6">
      <c r="A348" s="30"/>
      <c r="B348" s="18" t="s">
        <v>310</v>
      </c>
      <c r="C348" s="50"/>
      <c r="D348" s="34"/>
      <c r="E348" s="130"/>
      <c r="F348" s="60">
        <f>F327</f>
        <v>0</v>
      </c>
    </row>
    <row r="349" spans="1:6">
      <c r="A349" s="30"/>
      <c r="B349" s="18"/>
      <c r="C349" s="50"/>
      <c r="D349" s="34"/>
      <c r="E349" s="130"/>
      <c r="F349" s="60"/>
    </row>
    <row r="350" spans="1:6">
      <c r="A350" s="30"/>
      <c r="B350" s="18"/>
      <c r="C350" s="50"/>
      <c r="D350" s="34"/>
      <c r="E350" s="130"/>
      <c r="F350" s="60"/>
    </row>
    <row r="351" spans="1:6">
      <c r="A351" s="30"/>
      <c r="B351" s="18" t="s">
        <v>309</v>
      </c>
      <c r="C351" s="50"/>
      <c r="D351" s="34"/>
      <c r="E351" s="130"/>
      <c r="F351" s="60">
        <f>F339</f>
        <v>0</v>
      </c>
    </row>
    <row r="352" spans="1:6">
      <c r="A352" s="30"/>
      <c r="B352" s="18"/>
      <c r="C352" s="50"/>
      <c r="D352" s="34"/>
      <c r="E352" s="130"/>
      <c r="F352" s="60"/>
    </row>
    <row r="353" spans="1:6">
      <c r="A353" s="30"/>
      <c r="B353" s="18"/>
      <c r="C353" s="50"/>
      <c r="D353" s="34"/>
      <c r="E353" s="130"/>
      <c r="F353" s="60"/>
    </row>
    <row r="354" spans="1:6">
      <c r="A354" s="30"/>
      <c r="B354" s="18"/>
      <c r="C354" s="50"/>
      <c r="D354" s="34"/>
      <c r="E354" s="130"/>
      <c r="F354" s="60"/>
    </row>
    <row r="355" spans="1:6">
      <c r="A355" s="30"/>
      <c r="B355" s="18"/>
      <c r="C355" s="50"/>
      <c r="D355" s="34"/>
      <c r="E355" s="130"/>
      <c r="F355" s="60"/>
    </row>
    <row r="356" spans="1:6">
      <c r="A356" s="30"/>
      <c r="B356" s="18"/>
      <c r="C356" s="50"/>
      <c r="D356" s="34"/>
      <c r="E356" s="130"/>
      <c r="F356" s="60"/>
    </row>
    <row r="357" spans="1:6">
      <c r="A357" s="30"/>
      <c r="B357" s="18"/>
      <c r="C357" s="50"/>
      <c r="D357" s="34"/>
      <c r="E357" s="130"/>
      <c r="F357" s="60"/>
    </row>
    <row r="358" spans="1:6">
      <c r="A358" s="30"/>
      <c r="B358" s="18"/>
      <c r="C358" s="50"/>
      <c r="D358" s="34"/>
      <c r="E358" s="130"/>
      <c r="F358" s="60"/>
    </row>
    <row r="359" spans="1:6">
      <c r="A359" s="30"/>
      <c r="B359" s="18"/>
      <c r="C359" s="50"/>
      <c r="D359" s="34"/>
      <c r="E359" s="130"/>
      <c r="F359" s="60"/>
    </row>
    <row r="360" spans="1:6">
      <c r="A360" s="30"/>
      <c r="B360" s="18"/>
      <c r="C360" s="50"/>
      <c r="D360" s="34"/>
      <c r="E360" s="130"/>
      <c r="F360" s="60"/>
    </row>
    <row r="361" spans="1:6">
      <c r="A361" s="30"/>
      <c r="B361" s="18"/>
      <c r="C361" s="50"/>
      <c r="D361" s="34"/>
      <c r="E361" s="130"/>
      <c r="F361" s="60"/>
    </row>
    <row r="362" spans="1:6">
      <c r="A362" s="30"/>
      <c r="B362" s="18"/>
      <c r="C362" s="50"/>
      <c r="D362" s="34"/>
      <c r="E362" s="130"/>
      <c r="F362" s="60"/>
    </row>
    <row r="363" spans="1:6">
      <c r="A363" s="30"/>
      <c r="B363" s="18"/>
      <c r="C363" s="50"/>
      <c r="D363" s="34"/>
      <c r="E363" s="130"/>
      <c r="F363" s="60"/>
    </row>
    <row r="364" spans="1:6">
      <c r="A364" s="30"/>
      <c r="B364" s="18"/>
      <c r="C364" s="50"/>
      <c r="D364" s="34"/>
      <c r="E364" s="130"/>
      <c r="F364" s="60"/>
    </row>
    <row r="365" spans="1:6" ht="28.5" thickBot="1">
      <c r="A365" s="48"/>
      <c r="B365" s="10" t="s">
        <v>308</v>
      </c>
      <c r="C365" s="47"/>
      <c r="D365" s="75"/>
      <c r="E365" s="134"/>
      <c r="F365" s="74">
        <f>SUM(F345:F364)</f>
        <v>0</v>
      </c>
    </row>
    <row r="366" spans="1:6" ht="14.5" thickTop="1">
      <c r="A366" s="30"/>
      <c r="B366" s="18"/>
      <c r="C366" s="50"/>
      <c r="D366" s="34"/>
      <c r="E366" s="130"/>
      <c r="F366" s="60"/>
    </row>
    <row r="367" spans="1:6">
      <c r="A367" s="30"/>
      <c r="B367" s="36" t="s">
        <v>307</v>
      </c>
      <c r="C367" s="50"/>
      <c r="D367" s="34"/>
      <c r="E367" s="130"/>
      <c r="F367" s="60"/>
    </row>
    <row r="368" spans="1:6">
      <c r="A368" s="30"/>
      <c r="B368" s="36" t="s">
        <v>306</v>
      </c>
      <c r="C368" s="50"/>
      <c r="D368" s="34"/>
      <c r="E368" s="130"/>
      <c r="F368" s="60"/>
    </row>
    <row r="369" spans="1:6">
      <c r="A369" s="30"/>
      <c r="B369" s="18"/>
      <c r="C369" s="50"/>
      <c r="D369" s="34"/>
      <c r="E369" s="130"/>
      <c r="F369" s="60"/>
    </row>
    <row r="370" spans="1:6" ht="86">
      <c r="A370" s="30"/>
      <c r="B370" s="73" t="s">
        <v>269</v>
      </c>
      <c r="C370" s="50"/>
      <c r="D370" s="34"/>
      <c r="E370" s="130"/>
      <c r="F370" s="60"/>
    </row>
    <row r="371" spans="1:6">
      <c r="A371" s="30"/>
      <c r="B371" s="18"/>
      <c r="C371" s="50"/>
      <c r="D371" s="34"/>
      <c r="E371" s="130"/>
      <c r="F371" s="60"/>
    </row>
    <row r="372" spans="1:6" ht="16.5">
      <c r="A372" s="30" t="s">
        <v>24</v>
      </c>
      <c r="B372" s="18" t="s">
        <v>305</v>
      </c>
      <c r="C372" s="50" t="s">
        <v>216</v>
      </c>
      <c r="D372" s="34">
        <v>180</v>
      </c>
      <c r="E372" s="130"/>
      <c r="F372" s="60">
        <f>E372*D372</f>
        <v>0</v>
      </c>
    </row>
    <row r="373" spans="1:6">
      <c r="A373" s="30"/>
      <c r="B373" s="18"/>
      <c r="C373" s="50"/>
      <c r="D373" s="34"/>
      <c r="E373" s="130"/>
      <c r="F373" s="60"/>
    </row>
    <row r="374" spans="1:6">
      <c r="A374" s="30"/>
      <c r="B374" s="73" t="s">
        <v>304</v>
      </c>
      <c r="C374" s="50"/>
      <c r="D374" s="34"/>
      <c r="E374" s="130"/>
      <c r="F374" s="60"/>
    </row>
    <row r="375" spans="1:6">
      <c r="A375" s="30"/>
      <c r="B375" s="18"/>
      <c r="C375" s="50"/>
      <c r="D375" s="34"/>
      <c r="E375" s="130"/>
      <c r="F375" s="60"/>
    </row>
    <row r="376" spans="1:6" ht="28">
      <c r="A376" s="30"/>
      <c r="B376" s="73" t="s">
        <v>303</v>
      </c>
      <c r="C376" s="50"/>
      <c r="D376" s="34"/>
      <c r="E376" s="130"/>
      <c r="F376" s="60"/>
    </row>
    <row r="377" spans="1:6">
      <c r="A377" s="30"/>
      <c r="B377" s="18"/>
      <c r="C377" s="50"/>
      <c r="D377" s="34"/>
      <c r="E377" s="130"/>
      <c r="F377" s="60"/>
    </row>
    <row r="378" spans="1:6" ht="16.5">
      <c r="A378" s="30" t="s">
        <v>21</v>
      </c>
      <c r="B378" s="18" t="s">
        <v>302</v>
      </c>
      <c r="C378" s="50" t="s">
        <v>216</v>
      </c>
      <c r="D378" s="34">
        <f>99+87+21</f>
        <v>207</v>
      </c>
      <c r="E378" s="130"/>
      <c r="F378" s="60">
        <f>E378*D378</f>
        <v>0</v>
      </c>
    </row>
    <row r="379" spans="1:6">
      <c r="A379" s="30"/>
      <c r="B379" s="18"/>
      <c r="C379" s="50"/>
      <c r="D379" s="34"/>
      <c r="E379" s="130"/>
      <c r="F379" s="60"/>
    </row>
    <row r="380" spans="1:6">
      <c r="A380" s="30" t="s">
        <v>20</v>
      </c>
      <c r="B380" s="18" t="s">
        <v>224</v>
      </c>
      <c r="C380" s="50" t="s">
        <v>7</v>
      </c>
      <c r="D380" s="34">
        <v>86</v>
      </c>
      <c r="E380" s="130"/>
      <c r="F380" s="60">
        <f t="shared" ref="F378:F390" si="10">E380*D380</f>
        <v>0</v>
      </c>
    </row>
    <row r="381" spans="1:6">
      <c r="A381" s="30"/>
      <c r="B381" s="18"/>
      <c r="C381" s="50"/>
      <c r="D381" s="34"/>
      <c r="E381" s="130"/>
      <c r="F381" s="60"/>
    </row>
    <row r="382" spans="1:6">
      <c r="A382" s="30"/>
      <c r="B382" s="73" t="s">
        <v>226</v>
      </c>
      <c r="C382" s="50"/>
      <c r="D382" s="34"/>
      <c r="E382" s="130"/>
      <c r="F382" s="60"/>
    </row>
    <row r="383" spans="1:6">
      <c r="A383" s="30"/>
      <c r="B383" s="18"/>
      <c r="C383" s="50"/>
      <c r="D383" s="34"/>
      <c r="E383" s="130"/>
      <c r="F383" s="60"/>
    </row>
    <row r="384" spans="1:6" ht="28">
      <c r="A384" s="30" t="s">
        <v>18</v>
      </c>
      <c r="B384" s="18" t="s">
        <v>301</v>
      </c>
      <c r="C384" s="50" t="s">
        <v>216</v>
      </c>
      <c r="D384" s="34">
        <f>87+21</f>
        <v>108</v>
      </c>
      <c r="E384" s="130"/>
      <c r="F384" s="60">
        <f t="shared" si="10"/>
        <v>0</v>
      </c>
    </row>
    <row r="385" spans="1:6">
      <c r="A385" s="30"/>
      <c r="B385" s="18"/>
      <c r="C385" s="50"/>
      <c r="D385" s="34"/>
      <c r="E385" s="130"/>
      <c r="F385" s="60"/>
    </row>
    <row r="386" spans="1:6">
      <c r="A386" s="30" t="s">
        <v>16</v>
      </c>
      <c r="B386" s="18" t="s">
        <v>224</v>
      </c>
      <c r="C386" s="50" t="s">
        <v>7</v>
      </c>
      <c r="D386" s="34">
        <f>D380</f>
        <v>86</v>
      </c>
      <c r="E386" s="130"/>
      <c r="F386" s="60">
        <f t="shared" si="10"/>
        <v>0</v>
      </c>
    </row>
    <row r="387" spans="1:6">
      <c r="A387" s="30"/>
      <c r="B387" s="18"/>
      <c r="C387" s="50"/>
      <c r="D387" s="34"/>
      <c r="E387" s="130"/>
      <c r="F387" s="60"/>
    </row>
    <row r="388" spans="1:6" s="78" customFormat="1">
      <c r="A388" s="80"/>
      <c r="B388" s="83" t="s">
        <v>300</v>
      </c>
      <c r="C388" s="82"/>
      <c r="D388" s="81"/>
      <c r="E388" s="130"/>
      <c r="F388" s="60"/>
    </row>
    <row r="389" spans="1:6" s="78" customFormat="1">
      <c r="A389" s="80"/>
      <c r="B389" s="79"/>
      <c r="C389" s="82"/>
      <c r="D389" s="81"/>
      <c r="E389" s="130"/>
      <c r="F389" s="60"/>
    </row>
    <row r="390" spans="1:6" s="78" customFormat="1" ht="28">
      <c r="A390" s="80" t="s">
        <v>15</v>
      </c>
      <c r="B390" s="79" t="s">
        <v>299</v>
      </c>
      <c r="C390" s="82" t="s">
        <v>216</v>
      </c>
      <c r="D390" s="81">
        <v>99</v>
      </c>
      <c r="E390" s="130"/>
      <c r="F390" s="60">
        <f t="shared" si="10"/>
        <v>0</v>
      </c>
    </row>
    <row r="391" spans="1:6" s="78" customFormat="1">
      <c r="A391" s="80"/>
      <c r="B391" s="79"/>
      <c r="C391" s="82"/>
      <c r="D391" s="81"/>
      <c r="E391" s="130"/>
      <c r="F391" s="60"/>
    </row>
    <row r="392" spans="1:6" s="78" customFormat="1">
      <c r="A392" s="80"/>
      <c r="B392" s="79"/>
      <c r="C392" s="82"/>
      <c r="D392" s="81"/>
      <c r="E392" s="130"/>
      <c r="F392" s="60"/>
    </row>
    <row r="393" spans="1:6" s="78" customFormat="1">
      <c r="A393" s="80"/>
      <c r="B393" s="79"/>
      <c r="C393" s="82"/>
      <c r="D393" s="81"/>
      <c r="E393" s="130"/>
      <c r="F393" s="60"/>
    </row>
    <row r="394" spans="1:6" s="78" customFormat="1">
      <c r="A394" s="80"/>
      <c r="B394" s="79"/>
      <c r="C394" s="82"/>
      <c r="D394" s="81"/>
      <c r="E394" s="130"/>
      <c r="F394" s="60"/>
    </row>
    <row r="395" spans="1:6" s="78" customFormat="1">
      <c r="A395" s="80"/>
      <c r="B395" s="79"/>
      <c r="C395" s="82"/>
      <c r="D395" s="81"/>
      <c r="E395" s="130"/>
      <c r="F395" s="60"/>
    </row>
    <row r="396" spans="1:6" ht="28.5" thickBot="1">
      <c r="A396" s="48"/>
      <c r="B396" s="9" t="s">
        <v>298</v>
      </c>
      <c r="C396" s="47"/>
      <c r="D396" s="75"/>
      <c r="E396" s="134"/>
      <c r="F396" s="74">
        <f>SUM(F372:F395)</f>
        <v>0</v>
      </c>
    </row>
    <row r="397" spans="1:6" ht="14.5" thickTop="1">
      <c r="A397" s="30"/>
      <c r="B397" s="18"/>
      <c r="C397" s="50"/>
      <c r="D397" s="34"/>
      <c r="E397" s="130"/>
      <c r="F397" s="60"/>
    </row>
    <row r="398" spans="1:6">
      <c r="A398" s="30"/>
      <c r="B398" s="36" t="s">
        <v>297</v>
      </c>
      <c r="C398" s="50"/>
      <c r="D398" s="34"/>
      <c r="E398" s="130"/>
      <c r="F398" s="60"/>
    </row>
    <row r="399" spans="1:6">
      <c r="A399" s="30"/>
      <c r="B399" s="36" t="s">
        <v>296</v>
      </c>
      <c r="C399" s="50"/>
      <c r="D399" s="34"/>
      <c r="E399" s="130"/>
      <c r="F399" s="60"/>
    </row>
    <row r="400" spans="1:6">
      <c r="A400" s="30"/>
      <c r="B400" s="73"/>
      <c r="C400" s="50"/>
      <c r="D400" s="34"/>
      <c r="E400" s="130"/>
      <c r="F400" s="60"/>
    </row>
    <row r="401" spans="1:6">
      <c r="A401" s="30"/>
      <c r="B401" s="73" t="s">
        <v>295</v>
      </c>
      <c r="C401" s="50"/>
      <c r="D401" s="34"/>
      <c r="E401" s="130"/>
      <c r="F401" s="60"/>
    </row>
    <row r="402" spans="1:6">
      <c r="A402" s="30"/>
      <c r="B402" s="73"/>
      <c r="C402" s="50"/>
      <c r="D402" s="34"/>
      <c r="E402" s="130"/>
      <c r="F402" s="60"/>
    </row>
    <row r="403" spans="1:6" ht="42">
      <c r="A403" s="30"/>
      <c r="B403" s="73" t="s">
        <v>294</v>
      </c>
      <c r="C403" s="50"/>
      <c r="D403" s="34"/>
      <c r="E403" s="130"/>
      <c r="F403" s="60"/>
    </row>
    <row r="404" spans="1:6">
      <c r="A404" s="30"/>
      <c r="B404" s="18"/>
      <c r="C404" s="50"/>
      <c r="D404" s="34"/>
      <c r="E404" s="130"/>
      <c r="F404" s="60"/>
    </row>
    <row r="405" spans="1:6" ht="28">
      <c r="A405" s="30" t="s">
        <v>24</v>
      </c>
      <c r="B405" s="18" t="s">
        <v>293</v>
      </c>
      <c r="C405" s="50" t="s">
        <v>7</v>
      </c>
      <c r="D405" s="34">
        <v>28</v>
      </c>
      <c r="E405" s="130"/>
      <c r="F405" s="60">
        <f>E405*D405</f>
        <v>0</v>
      </c>
    </row>
    <row r="406" spans="1:6">
      <c r="A406" s="30"/>
      <c r="B406" s="18"/>
      <c r="C406" s="50"/>
      <c r="D406" s="34"/>
      <c r="E406" s="130"/>
      <c r="F406" s="60"/>
    </row>
    <row r="407" spans="1:6" ht="166.5" customHeight="1">
      <c r="A407" s="30"/>
      <c r="B407" s="73" t="s">
        <v>292</v>
      </c>
      <c r="C407" s="50"/>
      <c r="D407" s="34"/>
      <c r="E407" s="130"/>
      <c r="F407" s="60"/>
    </row>
    <row r="408" spans="1:6" ht="95.25" customHeight="1">
      <c r="A408" s="30"/>
      <c r="B408" s="73" t="s">
        <v>291</v>
      </c>
      <c r="C408" s="50"/>
      <c r="D408" s="34"/>
      <c r="E408" s="130"/>
      <c r="F408" s="60"/>
    </row>
    <row r="409" spans="1:6">
      <c r="A409" s="30"/>
      <c r="B409" s="18"/>
      <c r="C409" s="50"/>
      <c r="D409" s="34"/>
      <c r="E409" s="130"/>
      <c r="F409" s="60"/>
    </row>
    <row r="410" spans="1:6" ht="32.25" customHeight="1">
      <c r="A410" s="30" t="s">
        <v>21</v>
      </c>
      <c r="B410" s="18" t="s">
        <v>290</v>
      </c>
      <c r="C410" s="50" t="s">
        <v>192</v>
      </c>
      <c r="D410" s="34">
        <v>12</v>
      </c>
      <c r="E410" s="130"/>
      <c r="F410" s="60">
        <f>E410*D410</f>
        <v>0</v>
      </c>
    </row>
    <row r="411" spans="1:6">
      <c r="A411" s="30"/>
      <c r="B411" s="18"/>
      <c r="C411" s="50"/>
      <c r="D411" s="34"/>
      <c r="E411" s="130"/>
      <c r="F411" s="60"/>
    </row>
    <row r="412" spans="1:6" ht="28">
      <c r="A412" s="30" t="s">
        <v>20</v>
      </c>
      <c r="B412" s="18" t="s">
        <v>289</v>
      </c>
      <c r="C412" s="50" t="s">
        <v>192</v>
      </c>
      <c r="D412" s="34">
        <v>3</v>
      </c>
      <c r="E412" s="130"/>
      <c r="F412" s="60">
        <f t="shared" ref="F412:F414" si="11">E412*D412</f>
        <v>0</v>
      </c>
    </row>
    <row r="413" spans="1:6">
      <c r="A413" s="30"/>
      <c r="B413" s="18"/>
      <c r="C413" s="50"/>
      <c r="D413" s="34"/>
      <c r="E413" s="130"/>
      <c r="F413" s="60"/>
    </row>
    <row r="414" spans="1:6" ht="28">
      <c r="A414" s="30" t="s">
        <v>18</v>
      </c>
      <c r="B414" s="18" t="s">
        <v>288</v>
      </c>
      <c r="C414" s="50" t="s">
        <v>192</v>
      </c>
      <c r="D414" s="34">
        <v>7</v>
      </c>
      <c r="E414" s="130"/>
      <c r="F414" s="60">
        <f t="shared" si="11"/>
        <v>0</v>
      </c>
    </row>
    <row r="415" spans="1:6">
      <c r="A415" s="30"/>
      <c r="B415" s="18"/>
      <c r="C415" s="50"/>
      <c r="D415" s="34"/>
      <c r="E415" s="130"/>
      <c r="F415" s="60"/>
    </row>
    <row r="416" spans="1:6" ht="14.5" thickBot="1">
      <c r="A416" s="25"/>
      <c r="B416" s="90" t="s">
        <v>287</v>
      </c>
      <c r="C416" s="23"/>
      <c r="D416" s="22"/>
      <c r="E416" s="139"/>
      <c r="F416" s="21">
        <f>SUM(F405:F415)</f>
        <v>0</v>
      </c>
    </row>
    <row r="417" spans="1:6" ht="14.5" thickTop="1">
      <c r="A417" s="30"/>
      <c r="B417" s="18"/>
      <c r="C417" s="50"/>
      <c r="D417" s="34"/>
      <c r="E417" s="130"/>
      <c r="F417" s="60"/>
    </row>
    <row r="418" spans="1:6" ht="107.25" customHeight="1">
      <c r="A418" s="30"/>
      <c r="B418" s="73" t="s">
        <v>286</v>
      </c>
      <c r="C418" s="50"/>
      <c r="D418" s="34"/>
      <c r="E418" s="130"/>
      <c r="F418" s="60"/>
    </row>
    <row r="419" spans="1:6">
      <c r="A419" s="30"/>
      <c r="B419" s="18"/>
      <c r="C419" s="50"/>
      <c r="D419" s="34"/>
      <c r="E419" s="130"/>
      <c r="F419" s="60"/>
    </row>
    <row r="420" spans="1:6" ht="28">
      <c r="A420" s="30" t="s">
        <v>24</v>
      </c>
      <c r="B420" s="18" t="s">
        <v>285</v>
      </c>
      <c r="C420" s="50" t="s">
        <v>192</v>
      </c>
      <c r="D420" s="34">
        <v>1</v>
      </c>
      <c r="E420" s="130"/>
      <c r="F420" s="60">
        <f>E420*D420</f>
        <v>0</v>
      </c>
    </row>
    <row r="421" spans="1:6">
      <c r="A421" s="30"/>
      <c r="B421" s="18"/>
      <c r="C421" s="50"/>
      <c r="D421" s="34"/>
      <c r="E421" s="130"/>
      <c r="F421" s="60"/>
    </row>
    <row r="422" spans="1:6" ht="28">
      <c r="A422" s="30" t="s">
        <v>21</v>
      </c>
      <c r="B422" s="18" t="s">
        <v>284</v>
      </c>
      <c r="C422" s="50" t="s">
        <v>192</v>
      </c>
      <c r="D422" s="34">
        <v>1</v>
      </c>
      <c r="E422" s="130"/>
      <c r="F422" s="60">
        <f t="shared" ref="F422:F439" si="12">E422*D422</f>
        <v>0</v>
      </c>
    </row>
    <row r="423" spans="1:6">
      <c r="A423" s="30"/>
      <c r="B423" s="18"/>
      <c r="C423" s="50"/>
      <c r="D423" s="34"/>
      <c r="E423" s="130"/>
      <c r="F423" s="60"/>
    </row>
    <row r="424" spans="1:6">
      <c r="A424" s="30"/>
      <c r="B424" s="73" t="s">
        <v>283</v>
      </c>
      <c r="C424" s="50"/>
      <c r="D424" s="34"/>
      <c r="E424" s="130"/>
      <c r="F424" s="60"/>
    </row>
    <row r="425" spans="1:6" ht="28">
      <c r="A425" s="30" t="s">
        <v>20</v>
      </c>
      <c r="B425" s="18" t="s">
        <v>282</v>
      </c>
      <c r="C425" s="50" t="s">
        <v>192</v>
      </c>
      <c r="D425" s="34">
        <v>1</v>
      </c>
      <c r="E425" s="130"/>
      <c r="F425" s="60">
        <f t="shared" si="12"/>
        <v>0</v>
      </c>
    </row>
    <row r="426" spans="1:6">
      <c r="A426" s="30"/>
      <c r="B426" s="18"/>
      <c r="C426" s="50"/>
      <c r="D426" s="34"/>
      <c r="E426" s="130"/>
      <c r="F426" s="60"/>
    </row>
    <row r="427" spans="1:6" ht="28">
      <c r="A427" s="30" t="s">
        <v>18</v>
      </c>
      <c r="B427" s="18" t="s">
        <v>281</v>
      </c>
      <c r="C427" s="50" t="s">
        <v>192</v>
      </c>
      <c r="D427" s="34">
        <v>1</v>
      </c>
      <c r="E427" s="130"/>
      <c r="F427" s="60">
        <f t="shared" si="12"/>
        <v>0</v>
      </c>
    </row>
    <row r="428" spans="1:6">
      <c r="A428" s="30"/>
      <c r="B428" s="18"/>
      <c r="C428" s="50"/>
      <c r="D428" s="34"/>
      <c r="E428" s="130"/>
      <c r="F428" s="60"/>
    </row>
    <row r="429" spans="1:6" ht="21.75" customHeight="1">
      <c r="A429" s="30"/>
      <c r="B429" s="73" t="s">
        <v>280</v>
      </c>
      <c r="C429" s="50"/>
      <c r="D429" s="34"/>
      <c r="E429" s="130"/>
      <c r="F429" s="60"/>
    </row>
    <row r="430" spans="1:6" ht="28">
      <c r="A430" s="30" t="s">
        <v>16</v>
      </c>
      <c r="B430" s="18" t="s">
        <v>279</v>
      </c>
      <c r="C430" s="50" t="s">
        <v>216</v>
      </c>
      <c r="D430" s="34">
        <v>21</v>
      </c>
      <c r="E430" s="130"/>
      <c r="F430" s="60">
        <f t="shared" si="12"/>
        <v>0</v>
      </c>
    </row>
    <row r="431" spans="1:6" ht="9.75" customHeight="1">
      <c r="A431" s="30"/>
      <c r="B431" s="18"/>
      <c r="C431" s="50"/>
      <c r="D431" s="34"/>
      <c r="E431" s="130"/>
      <c r="F431" s="60"/>
    </row>
    <row r="432" spans="1:6" ht="16.5">
      <c r="A432" s="30" t="s">
        <v>15</v>
      </c>
      <c r="B432" s="18" t="s">
        <v>278</v>
      </c>
      <c r="C432" s="50" t="s">
        <v>216</v>
      </c>
      <c r="D432" s="34">
        <v>7</v>
      </c>
      <c r="E432" s="130"/>
      <c r="F432" s="60">
        <f t="shared" si="12"/>
        <v>0</v>
      </c>
    </row>
    <row r="433" spans="1:6" ht="7.5" customHeight="1">
      <c r="A433" s="30"/>
      <c r="B433" s="18"/>
      <c r="C433" s="50"/>
      <c r="D433" s="34"/>
      <c r="E433" s="130"/>
      <c r="F433" s="60"/>
    </row>
    <row r="434" spans="1:6">
      <c r="A434" s="30"/>
      <c r="B434" s="73" t="s">
        <v>226</v>
      </c>
      <c r="C434" s="50"/>
      <c r="D434" s="34"/>
      <c r="E434" s="130"/>
      <c r="F434" s="60"/>
    </row>
    <row r="435" spans="1:6" ht="56">
      <c r="A435" s="30" t="s">
        <v>12</v>
      </c>
      <c r="B435" s="18" t="s">
        <v>277</v>
      </c>
      <c r="C435" s="50" t="s">
        <v>216</v>
      </c>
      <c r="D435" s="34">
        <v>56</v>
      </c>
      <c r="E435" s="130"/>
      <c r="F435" s="60">
        <f t="shared" si="12"/>
        <v>0</v>
      </c>
    </row>
    <row r="436" spans="1:6">
      <c r="A436" s="30"/>
      <c r="B436" s="18"/>
      <c r="C436" s="50"/>
      <c r="D436" s="34"/>
      <c r="E436" s="130"/>
      <c r="F436" s="60"/>
    </row>
    <row r="437" spans="1:6" ht="16.5">
      <c r="A437" s="30" t="s">
        <v>9</v>
      </c>
      <c r="B437" s="18" t="s">
        <v>276</v>
      </c>
      <c r="C437" s="50" t="s">
        <v>216</v>
      </c>
      <c r="D437" s="34">
        <f>2+5</f>
        <v>7</v>
      </c>
      <c r="E437" s="130"/>
      <c r="F437" s="60">
        <f t="shared" si="12"/>
        <v>0</v>
      </c>
    </row>
    <row r="438" spans="1:6" ht="17.25" customHeight="1">
      <c r="A438" s="30"/>
      <c r="B438" s="18"/>
      <c r="C438" s="50"/>
      <c r="D438" s="34"/>
      <c r="E438" s="130"/>
      <c r="F438" s="60"/>
    </row>
    <row r="439" spans="1:6" ht="16.5">
      <c r="A439" s="30" t="s">
        <v>51</v>
      </c>
      <c r="B439" s="18" t="s">
        <v>275</v>
      </c>
      <c r="C439" s="50" t="s">
        <v>216</v>
      </c>
      <c r="D439" s="34">
        <v>12</v>
      </c>
      <c r="E439" s="130"/>
      <c r="F439" s="60">
        <f t="shared" si="12"/>
        <v>0</v>
      </c>
    </row>
    <row r="440" spans="1:6">
      <c r="A440" s="30"/>
      <c r="B440" s="18"/>
      <c r="C440" s="50"/>
      <c r="D440" s="34"/>
      <c r="E440" s="130"/>
      <c r="F440" s="60"/>
    </row>
    <row r="441" spans="1:6">
      <c r="A441" s="30"/>
      <c r="B441" s="18"/>
      <c r="C441" s="50"/>
      <c r="D441" s="34"/>
      <c r="E441" s="130"/>
      <c r="F441" s="60"/>
    </row>
    <row r="442" spans="1:6">
      <c r="A442" s="30"/>
      <c r="B442" s="18"/>
      <c r="C442" s="50"/>
      <c r="D442" s="34"/>
      <c r="E442" s="130"/>
      <c r="F442" s="60"/>
    </row>
    <row r="443" spans="1:6">
      <c r="A443" s="30"/>
      <c r="B443" s="18"/>
      <c r="C443" s="50"/>
      <c r="D443" s="34"/>
      <c r="E443" s="130"/>
      <c r="F443" s="60"/>
    </row>
    <row r="444" spans="1:6">
      <c r="A444" s="30"/>
      <c r="B444" s="18"/>
      <c r="C444" s="50"/>
      <c r="D444" s="34"/>
      <c r="E444" s="130"/>
      <c r="F444" s="60"/>
    </row>
    <row r="445" spans="1:6">
      <c r="A445" s="30"/>
      <c r="B445" s="18"/>
      <c r="C445" s="50"/>
      <c r="D445" s="34"/>
      <c r="E445" s="130"/>
      <c r="F445" s="60"/>
    </row>
    <row r="446" spans="1:6">
      <c r="A446" s="30"/>
      <c r="B446" s="18"/>
      <c r="C446" s="50"/>
      <c r="D446" s="34"/>
      <c r="E446" s="130"/>
      <c r="F446" s="60"/>
    </row>
    <row r="447" spans="1:6" ht="14.5" thickBot="1">
      <c r="A447" s="25"/>
      <c r="B447" s="90" t="s">
        <v>26</v>
      </c>
      <c r="C447" s="23"/>
      <c r="D447" s="22"/>
      <c r="E447" s="139"/>
      <c r="F447" s="21">
        <f>SUM(F420:F446)</f>
        <v>0</v>
      </c>
    </row>
    <row r="448" spans="1:6" ht="14.5" thickTop="1">
      <c r="A448" s="30"/>
      <c r="B448" s="18"/>
      <c r="C448" s="50"/>
      <c r="D448" s="34"/>
      <c r="E448" s="130"/>
      <c r="F448" s="60"/>
    </row>
    <row r="449" spans="1:6">
      <c r="A449" s="30"/>
      <c r="B449" s="18"/>
      <c r="C449" s="50"/>
      <c r="D449" s="34"/>
      <c r="E449" s="130"/>
      <c r="F449" s="60"/>
    </row>
    <row r="450" spans="1:6">
      <c r="A450" s="30"/>
      <c r="B450" s="19" t="s">
        <v>5</v>
      </c>
      <c r="C450" s="50"/>
      <c r="D450" s="34"/>
      <c r="E450" s="130"/>
      <c r="F450" s="60"/>
    </row>
    <row r="451" spans="1:6">
      <c r="A451" s="30"/>
      <c r="B451" s="86"/>
      <c r="C451" s="50"/>
      <c r="D451" s="34"/>
      <c r="E451" s="130"/>
      <c r="F451" s="60"/>
    </row>
    <row r="452" spans="1:6">
      <c r="A452" s="30"/>
      <c r="B452" s="18"/>
      <c r="C452" s="50"/>
      <c r="D452" s="34"/>
      <c r="E452" s="130"/>
      <c r="F452" s="60"/>
    </row>
    <row r="453" spans="1:6">
      <c r="A453" s="30"/>
      <c r="B453" s="18" t="s">
        <v>274</v>
      </c>
      <c r="C453" s="50"/>
      <c r="D453" s="34"/>
      <c r="E453" s="130"/>
      <c r="F453" s="60">
        <f>F416</f>
        <v>0</v>
      </c>
    </row>
    <row r="454" spans="1:6">
      <c r="A454" s="30"/>
      <c r="B454" s="18"/>
      <c r="C454" s="50"/>
      <c r="D454" s="34"/>
      <c r="E454" s="130"/>
      <c r="F454" s="60"/>
    </row>
    <row r="455" spans="1:6">
      <c r="A455" s="30"/>
      <c r="B455" s="18"/>
      <c r="C455" s="50"/>
      <c r="D455" s="34"/>
      <c r="E455" s="130"/>
      <c r="F455" s="60"/>
    </row>
    <row r="456" spans="1:6">
      <c r="A456" s="30"/>
      <c r="B456" s="18"/>
      <c r="C456" s="50"/>
      <c r="D456" s="34"/>
      <c r="E456" s="130"/>
      <c r="F456" s="60"/>
    </row>
    <row r="457" spans="1:6">
      <c r="A457" s="30"/>
      <c r="B457" s="18"/>
      <c r="C457" s="50"/>
      <c r="D457" s="34"/>
      <c r="E457" s="130"/>
      <c r="F457" s="60"/>
    </row>
    <row r="458" spans="1:6">
      <c r="A458" s="30"/>
      <c r="B458" s="18" t="s">
        <v>273</v>
      </c>
      <c r="C458" s="50"/>
      <c r="D458" s="34"/>
      <c r="E458" s="130"/>
      <c r="F458" s="60">
        <f>F447</f>
        <v>0</v>
      </c>
    </row>
    <row r="459" spans="1:6">
      <c r="A459" s="30"/>
      <c r="B459" s="18"/>
      <c r="C459" s="50"/>
      <c r="D459" s="34"/>
      <c r="E459" s="130"/>
      <c r="F459" s="60"/>
    </row>
    <row r="460" spans="1:6">
      <c r="A460" s="30"/>
      <c r="B460" s="18"/>
      <c r="C460" s="50"/>
      <c r="D460" s="34"/>
      <c r="E460" s="130"/>
      <c r="F460" s="60"/>
    </row>
    <row r="461" spans="1:6">
      <c r="A461" s="30"/>
      <c r="B461" s="18"/>
      <c r="C461" s="50"/>
      <c r="D461" s="34"/>
      <c r="E461" s="130"/>
      <c r="F461" s="60"/>
    </row>
    <row r="462" spans="1:6">
      <c r="A462" s="30"/>
      <c r="B462" s="18"/>
      <c r="C462" s="50"/>
      <c r="D462" s="34"/>
      <c r="E462" s="130"/>
      <c r="F462" s="60"/>
    </row>
    <row r="463" spans="1:6">
      <c r="A463" s="30"/>
      <c r="B463" s="18"/>
      <c r="C463" s="50"/>
      <c r="D463" s="34"/>
      <c r="E463" s="130"/>
      <c r="F463" s="60"/>
    </row>
    <row r="464" spans="1:6">
      <c r="A464" s="30"/>
      <c r="B464" s="18"/>
      <c r="C464" s="50"/>
      <c r="D464" s="34"/>
      <c r="E464" s="130"/>
      <c r="F464" s="60"/>
    </row>
    <row r="465" spans="1:6">
      <c r="A465" s="30"/>
      <c r="B465" s="18"/>
      <c r="C465" s="50"/>
      <c r="D465" s="34"/>
      <c r="E465" s="130"/>
      <c r="F465" s="60"/>
    </row>
    <row r="466" spans="1:6">
      <c r="A466" s="30"/>
      <c r="B466" s="18"/>
      <c r="C466" s="50"/>
      <c r="D466" s="34"/>
      <c r="E466" s="130"/>
      <c r="F466" s="60"/>
    </row>
    <row r="467" spans="1:6">
      <c r="A467" s="30"/>
      <c r="B467" s="18"/>
      <c r="C467" s="50"/>
      <c r="D467" s="34"/>
      <c r="E467" s="130"/>
      <c r="F467" s="60"/>
    </row>
    <row r="468" spans="1:6">
      <c r="A468" s="30"/>
      <c r="B468" s="18"/>
      <c r="C468" s="50"/>
      <c r="D468" s="34"/>
      <c r="E468" s="130"/>
      <c r="F468" s="60"/>
    </row>
    <row r="469" spans="1:6">
      <c r="A469" s="30"/>
      <c r="B469" s="18"/>
      <c r="C469" s="50"/>
      <c r="D469" s="34"/>
      <c r="E469" s="130"/>
      <c r="F469" s="60"/>
    </row>
    <row r="470" spans="1:6">
      <c r="A470" s="30"/>
      <c r="B470" s="18"/>
      <c r="C470" s="50"/>
      <c r="D470" s="34"/>
      <c r="E470" s="130"/>
      <c r="F470" s="60"/>
    </row>
    <row r="471" spans="1:6">
      <c r="A471" s="30"/>
      <c r="B471" s="18"/>
      <c r="C471" s="50"/>
      <c r="D471" s="34"/>
      <c r="E471" s="130"/>
      <c r="F471" s="60"/>
    </row>
    <row r="472" spans="1:6">
      <c r="A472" s="30"/>
      <c r="B472" s="18"/>
      <c r="C472" s="50"/>
      <c r="D472" s="34"/>
      <c r="E472" s="130"/>
      <c r="F472" s="60"/>
    </row>
    <row r="473" spans="1:6">
      <c r="A473" s="30"/>
      <c r="B473" s="18"/>
      <c r="C473" s="50"/>
      <c r="D473" s="34"/>
      <c r="E473" s="130"/>
      <c r="F473" s="60"/>
    </row>
    <row r="474" spans="1:6">
      <c r="A474" s="30"/>
      <c r="B474" s="18"/>
      <c r="C474" s="50"/>
      <c r="D474" s="34"/>
      <c r="E474" s="130"/>
      <c r="F474" s="60"/>
    </row>
    <row r="475" spans="1:6">
      <c r="A475" s="30"/>
      <c r="B475" s="18"/>
      <c r="C475" s="50"/>
      <c r="D475" s="34"/>
      <c r="E475" s="130"/>
      <c r="F475" s="60"/>
    </row>
    <row r="476" spans="1:6">
      <c r="A476" s="30"/>
      <c r="B476" s="18"/>
      <c r="C476" s="50"/>
      <c r="D476" s="34"/>
      <c r="E476" s="130"/>
      <c r="F476" s="60"/>
    </row>
    <row r="477" spans="1:6">
      <c r="A477" s="30"/>
      <c r="B477" s="18"/>
      <c r="C477" s="50"/>
      <c r="D477" s="34"/>
      <c r="E477" s="130"/>
      <c r="F477" s="60"/>
    </row>
    <row r="478" spans="1:6">
      <c r="A478" s="30"/>
      <c r="B478" s="18"/>
      <c r="C478" s="50"/>
      <c r="D478" s="34"/>
      <c r="E478" s="130"/>
      <c r="F478" s="60"/>
    </row>
    <row r="479" spans="1:6">
      <c r="A479" s="30"/>
      <c r="B479" s="18"/>
      <c r="C479" s="50"/>
      <c r="D479" s="34"/>
      <c r="E479" s="130"/>
      <c r="F479" s="60"/>
    </row>
    <row r="480" spans="1:6">
      <c r="A480" s="30"/>
      <c r="B480" s="18"/>
      <c r="C480" s="50"/>
      <c r="D480" s="34"/>
      <c r="E480" s="130"/>
      <c r="F480" s="60"/>
    </row>
    <row r="481" spans="1:6">
      <c r="A481" s="30"/>
      <c r="B481" s="18"/>
      <c r="C481" s="50"/>
      <c r="D481" s="34"/>
      <c r="E481" s="130"/>
      <c r="F481" s="60"/>
    </row>
    <row r="482" spans="1:6">
      <c r="A482" s="30"/>
      <c r="B482" s="18"/>
      <c r="C482" s="50"/>
      <c r="D482" s="34"/>
      <c r="E482" s="130"/>
      <c r="F482" s="60"/>
    </row>
    <row r="483" spans="1:6">
      <c r="A483" s="30"/>
      <c r="B483" s="18"/>
      <c r="C483" s="50"/>
      <c r="D483" s="34"/>
      <c r="E483" s="130"/>
      <c r="F483" s="60"/>
    </row>
    <row r="484" spans="1:6">
      <c r="A484" s="30"/>
      <c r="B484" s="18"/>
      <c r="C484" s="50"/>
      <c r="D484" s="34"/>
      <c r="E484" s="130"/>
      <c r="F484" s="60"/>
    </row>
    <row r="485" spans="1:6">
      <c r="A485" s="30"/>
      <c r="B485" s="18"/>
      <c r="C485" s="50"/>
      <c r="D485" s="34"/>
      <c r="E485" s="130"/>
      <c r="F485" s="60"/>
    </row>
    <row r="486" spans="1:6">
      <c r="A486" s="30"/>
      <c r="B486" s="18"/>
      <c r="C486" s="50"/>
      <c r="D486" s="34"/>
      <c r="E486" s="130"/>
      <c r="F486" s="60"/>
    </row>
    <row r="487" spans="1:6">
      <c r="A487" s="30"/>
      <c r="B487" s="18"/>
      <c r="C487" s="50"/>
      <c r="D487" s="34"/>
      <c r="E487" s="130"/>
      <c r="F487" s="60"/>
    </row>
    <row r="488" spans="1:6">
      <c r="A488" s="30"/>
      <c r="B488" s="18"/>
      <c r="C488" s="50"/>
      <c r="D488" s="34"/>
      <c r="E488" s="130"/>
      <c r="F488" s="60"/>
    </row>
    <row r="489" spans="1:6" ht="30.75" customHeight="1" thickBot="1">
      <c r="A489" s="48"/>
      <c r="B489" s="10" t="s">
        <v>272</v>
      </c>
      <c r="C489" s="47"/>
      <c r="D489" s="75"/>
      <c r="E489" s="134"/>
      <c r="F489" s="74">
        <f>SUM(F453:F488)</f>
        <v>0</v>
      </c>
    </row>
    <row r="490" spans="1:6" ht="14.5" thickTop="1">
      <c r="A490" s="30"/>
      <c r="B490" s="18"/>
      <c r="C490" s="50"/>
      <c r="D490" s="34"/>
      <c r="E490" s="130"/>
      <c r="F490" s="60"/>
    </row>
    <row r="491" spans="1:6">
      <c r="A491" s="30"/>
      <c r="B491" s="36" t="s">
        <v>271</v>
      </c>
      <c r="C491" s="50"/>
      <c r="D491" s="34"/>
      <c r="E491" s="130"/>
      <c r="F491" s="60"/>
    </row>
    <row r="492" spans="1:6">
      <c r="A492" s="30"/>
      <c r="B492" s="36" t="s">
        <v>270</v>
      </c>
      <c r="C492" s="50"/>
      <c r="D492" s="34"/>
      <c r="E492" s="130"/>
      <c r="F492" s="60"/>
    </row>
    <row r="493" spans="1:6">
      <c r="A493" s="30"/>
      <c r="B493" s="18"/>
      <c r="C493" s="50"/>
      <c r="D493" s="34"/>
      <c r="E493" s="130"/>
      <c r="F493" s="60"/>
    </row>
    <row r="494" spans="1:6" ht="86">
      <c r="A494" s="30"/>
      <c r="B494" s="73" t="s">
        <v>269</v>
      </c>
      <c r="C494" s="50"/>
      <c r="D494" s="34"/>
      <c r="E494" s="130"/>
      <c r="F494" s="60"/>
    </row>
    <row r="495" spans="1:6">
      <c r="A495" s="30"/>
      <c r="B495" s="18"/>
      <c r="C495" s="50"/>
      <c r="D495" s="34"/>
      <c r="E495" s="130"/>
      <c r="F495" s="60"/>
    </row>
    <row r="496" spans="1:6" ht="16.5">
      <c r="A496" s="30" t="s">
        <v>24</v>
      </c>
      <c r="B496" s="18" t="s">
        <v>268</v>
      </c>
      <c r="C496" s="50" t="s">
        <v>216</v>
      </c>
      <c r="D496" s="34">
        <v>19</v>
      </c>
      <c r="E496" s="130"/>
      <c r="F496" s="60">
        <f>E496*D496</f>
        <v>0</v>
      </c>
    </row>
    <row r="497" spans="1:6">
      <c r="A497" s="30"/>
      <c r="B497" s="18"/>
      <c r="C497" s="50"/>
      <c r="D497" s="34"/>
      <c r="E497" s="130"/>
      <c r="F497" s="60"/>
    </row>
    <row r="498" spans="1:6" ht="16.5">
      <c r="A498" s="30" t="s">
        <v>21</v>
      </c>
      <c r="B498" s="18" t="s">
        <v>267</v>
      </c>
      <c r="C498" s="50" t="s">
        <v>216</v>
      </c>
      <c r="D498" s="34">
        <v>174</v>
      </c>
      <c r="E498" s="130"/>
      <c r="F498" s="60">
        <f t="shared" ref="F498:F502" si="13">E498*D498</f>
        <v>0</v>
      </c>
    </row>
    <row r="499" spans="1:6">
      <c r="A499" s="30"/>
      <c r="B499" s="18"/>
      <c r="C499" s="50"/>
      <c r="D499" s="34"/>
      <c r="E499" s="130"/>
      <c r="F499" s="60"/>
    </row>
    <row r="500" spans="1:6" ht="84">
      <c r="A500" s="30"/>
      <c r="B500" s="73" t="s">
        <v>266</v>
      </c>
      <c r="C500" s="50"/>
      <c r="D500" s="34"/>
      <c r="E500" s="130"/>
      <c r="F500" s="60"/>
    </row>
    <row r="501" spans="1:6">
      <c r="A501" s="30"/>
      <c r="B501" s="89"/>
      <c r="C501" s="50"/>
      <c r="D501" s="34"/>
      <c r="E501" s="130"/>
      <c r="F501" s="60"/>
    </row>
    <row r="502" spans="1:6">
      <c r="A502" s="30" t="s">
        <v>20</v>
      </c>
      <c r="B502" s="88" t="s">
        <v>265</v>
      </c>
      <c r="C502" s="50" t="s">
        <v>7</v>
      </c>
      <c r="D502" s="34">
        <v>4</v>
      </c>
      <c r="E502" s="130"/>
      <c r="F502" s="60">
        <f t="shared" si="13"/>
        <v>0</v>
      </c>
    </row>
    <row r="503" spans="1:6">
      <c r="A503" s="30"/>
      <c r="B503" s="18"/>
      <c r="C503" s="50"/>
      <c r="D503" s="34"/>
      <c r="E503" s="130"/>
      <c r="F503" s="60"/>
    </row>
    <row r="504" spans="1:6">
      <c r="A504" s="30"/>
      <c r="B504" s="18"/>
      <c r="C504" s="50"/>
      <c r="D504" s="34"/>
      <c r="E504" s="130"/>
      <c r="F504" s="60"/>
    </row>
    <row r="505" spans="1:6">
      <c r="A505" s="30"/>
      <c r="B505" s="18"/>
      <c r="C505" s="50"/>
      <c r="D505" s="34"/>
      <c r="E505" s="130"/>
      <c r="F505" s="60"/>
    </row>
    <row r="506" spans="1:6">
      <c r="A506" s="30"/>
      <c r="B506" s="18"/>
      <c r="C506" s="50"/>
      <c r="D506" s="34"/>
      <c r="E506" s="130"/>
      <c r="F506" s="60"/>
    </row>
    <row r="507" spans="1:6">
      <c r="A507" s="30"/>
      <c r="B507" s="18"/>
      <c r="C507" s="50"/>
      <c r="D507" s="34"/>
      <c r="E507" s="130"/>
      <c r="F507" s="60"/>
    </row>
    <row r="508" spans="1:6">
      <c r="A508" s="30"/>
      <c r="B508" s="18"/>
      <c r="C508" s="50"/>
      <c r="D508" s="34"/>
      <c r="E508" s="130"/>
      <c r="F508" s="60"/>
    </row>
    <row r="509" spans="1:6">
      <c r="A509" s="30"/>
      <c r="B509" s="18"/>
      <c r="C509" s="50"/>
      <c r="D509" s="34"/>
      <c r="E509" s="130"/>
      <c r="F509" s="60"/>
    </row>
    <row r="510" spans="1:6">
      <c r="A510" s="30"/>
      <c r="B510" s="18"/>
      <c r="C510" s="50"/>
      <c r="D510" s="34"/>
      <c r="E510" s="130"/>
      <c r="F510" s="60"/>
    </row>
    <row r="511" spans="1:6">
      <c r="A511" s="30"/>
      <c r="B511" s="18"/>
      <c r="C511" s="50"/>
      <c r="D511" s="34"/>
      <c r="E511" s="130"/>
      <c r="F511" s="60"/>
    </row>
    <row r="512" spans="1:6">
      <c r="A512" s="30"/>
      <c r="B512" s="18"/>
      <c r="C512" s="50"/>
      <c r="D512" s="34"/>
      <c r="E512" s="130"/>
      <c r="F512" s="60"/>
    </row>
    <row r="513" spans="1:6">
      <c r="A513" s="30"/>
      <c r="B513" s="18"/>
      <c r="C513" s="50"/>
      <c r="D513" s="34"/>
      <c r="E513" s="130"/>
      <c r="F513" s="60"/>
    </row>
    <row r="514" spans="1:6">
      <c r="A514" s="30"/>
      <c r="B514" s="18"/>
      <c r="C514" s="50"/>
      <c r="D514" s="34"/>
      <c r="E514" s="130"/>
      <c r="F514" s="60"/>
    </row>
    <row r="515" spans="1:6">
      <c r="A515" s="30"/>
      <c r="B515" s="18"/>
      <c r="C515" s="50"/>
      <c r="D515" s="34"/>
      <c r="E515" s="130"/>
      <c r="F515" s="60"/>
    </row>
    <row r="516" spans="1:6">
      <c r="A516" s="30"/>
      <c r="B516" s="18"/>
      <c r="C516" s="50"/>
      <c r="D516" s="34"/>
      <c r="E516" s="130"/>
      <c r="F516" s="60"/>
    </row>
    <row r="517" spans="1:6">
      <c r="A517" s="30"/>
      <c r="B517" s="18"/>
      <c r="C517" s="50"/>
      <c r="D517" s="34"/>
      <c r="E517" s="130"/>
      <c r="F517" s="60"/>
    </row>
    <row r="518" spans="1:6">
      <c r="A518" s="30"/>
      <c r="B518" s="18"/>
      <c r="C518" s="50"/>
      <c r="D518" s="34"/>
      <c r="E518" s="130"/>
      <c r="F518" s="60"/>
    </row>
    <row r="519" spans="1:6">
      <c r="A519" s="30"/>
      <c r="B519" s="18"/>
      <c r="C519" s="50"/>
      <c r="D519" s="34"/>
      <c r="E519" s="130"/>
      <c r="F519" s="60"/>
    </row>
    <row r="520" spans="1:6" ht="30.75" customHeight="1" thickBot="1">
      <c r="A520" s="48"/>
      <c r="B520" s="10" t="s">
        <v>264</v>
      </c>
      <c r="C520" s="47"/>
      <c r="D520" s="75"/>
      <c r="E520" s="134"/>
      <c r="F520" s="74">
        <f>SUM(F496:F519)</f>
        <v>0</v>
      </c>
    </row>
    <row r="521" spans="1:6" ht="14.5" thickTop="1">
      <c r="A521" s="30"/>
      <c r="B521" s="18"/>
      <c r="C521" s="50"/>
      <c r="D521" s="34"/>
      <c r="E521" s="130"/>
      <c r="F521" s="60"/>
    </row>
    <row r="522" spans="1:6">
      <c r="A522" s="30"/>
      <c r="B522" s="36" t="s">
        <v>263</v>
      </c>
      <c r="C522" s="50"/>
      <c r="D522" s="34"/>
      <c r="E522" s="130"/>
      <c r="F522" s="60"/>
    </row>
    <row r="523" spans="1:6">
      <c r="A523" s="30"/>
      <c r="B523" s="36" t="s">
        <v>262</v>
      </c>
      <c r="C523" s="50"/>
      <c r="D523" s="34"/>
      <c r="E523" s="130"/>
      <c r="F523" s="60"/>
    </row>
    <row r="524" spans="1:6">
      <c r="A524" s="30"/>
      <c r="B524" s="18"/>
      <c r="C524" s="50"/>
      <c r="D524" s="34"/>
      <c r="E524" s="130"/>
      <c r="F524" s="60"/>
    </row>
    <row r="525" spans="1:6" ht="42">
      <c r="A525" s="30"/>
      <c r="B525" s="73" t="s">
        <v>261</v>
      </c>
      <c r="C525" s="50"/>
      <c r="D525" s="34"/>
      <c r="E525" s="130"/>
      <c r="F525" s="60"/>
    </row>
    <row r="526" spans="1:6" ht="102.75" customHeight="1">
      <c r="A526" s="30" t="s">
        <v>24</v>
      </c>
      <c r="B526" s="18" t="s">
        <v>260</v>
      </c>
      <c r="C526" s="50" t="s">
        <v>192</v>
      </c>
      <c r="D526" s="34">
        <v>3</v>
      </c>
      <c r="E526" s="130"/>
      <c r="F526" s="60">
        <f>E526*D526</f>
        <v>0</v>
      </c>
    </row>
    <row r="527" spans="1:6">
      <c r="A527" s="30"/>
      <c r="B527" s="18"/>
      <c r="C527" s="50"/>
      <c r="D527" s="34"/>
      <c r="E527" s="130"/>
      <c r="F527" s="60"/>
    </row>
    <row r="528" spans="1:6" ht="28">
      <c r="A528" s="30" t="s">
        <v>21</v>
      </c>
      <c r="B528" s="18" t="s">
        <v>259</v>
      </c>
      <c r="C528" s="50" t="s">
        <v>192</v>
      </c>
      <c r="D528" s="34">
        <v>9</v>
      </c>
      <c r="E528" s="130"/>
      <c r="F528" s="60">
        <f t="shared" ref="F528:F543" si="14">E528*D528</f>
        <v>0</v>
      </c>
    </row>
    <row r="529" spans="1:6">
      <c r="A529" s="30"/>
      <c r="B529" s="18"/>
      <c r="C529" s="50"/>
      <c r="D529" s="34"/>
      <c r="E529" s="130"/>
      <c r="F529" s="60"/>
    </row>
    <row r="530" spans="1:6" ht="28">
      <c r="A530" s="30" t="s">
        <v>20</v>
      </c>
      <c r="B530" s="18" t="s">
        <v>258</v>
      </c>
      <c r="C530" s="50" t="s">
        <v>192</v>
      </c>
      <c r="D530" s="34">
        <v>4</v>
      </c>
      <c r="E530" s="130"/>
      <c r="F530" s="60">
        <f t="shared" si="14"/>
        <v>0</v>
      </c>
    </row>
    <row r="531" spans="1:6">
      <c r="A531" s="30"/>
      <c r="B531" s="18"/>
      <c r="C531" s="50"/>
      <c r="D531" s="34"/>
      <c r="E531" s="130"/>
      <c r="F531" s="60"/>
    </row>
    <row r="532" spans="1:6" s="78" customFormat="1" ht="70">
      <c r="A532" s="30"/>
      <c r="B532" s="83" t="s">
        <v>257</v>
      </c>
      <c r="C532" s="50"/>
      <c r="D532" s="34"/>
      <c r="E532" s="130"/>
      <c r="F532" s="60"/>
    </row>
    <row r="533" spans="1:6" s="78" customFormat="1" ht="28">
      <c r="A533" s="30" t="s">
        <v>18</v>
      </c>
      <c r="B533" s="18" t="s">
        <v>256</v>
      </c>
      <c r="C533" s="50" t="s">
        <v>7</v>
      </c>
      <c r="D533" s="34">
        <v>106</v>
      </c>
      <c r="E533" s="130"/>
      <c r="F533" s="60">
        <f t="shared" si="14"/>
        <v>0</v>
      </c>
    </row>
    <row r="534" spans="1:6" s="78" customFormat="1">
      <c r="A534" s="30"/>
      <c r="B534" s="18"/>
      <c r="C534" s="50"/>
      <c r="D534" s="34"/>
      <c r="E534" s="130"/>
      <c r="F534" s="60"/>
    </row>
    <row r="535" spans="1:6" s="78" customFormat="1">
      <c r="A535" s="30" t="s">
        <v>16</v>
      </c>
      <c r="B535" s="18" t="s">
        <v>255</v>
      </c>
      <c r="C535" s="50" t="s">
        <v>7</v>
      </c>
      <c r="D535" s="34">
        <v>16</v>
      </c>
      <c r="E535" s="130"/>
      <c r="F535" s="60">
        <f t="shared" si="14"/>
        <v>0</v>
      </c>
    </row>
    <row r="536" spans="1:6" s="78" customFormat="1">
      <c r="A536" s="30"/>
      <c r="B536" s="18"/>
      <c r="C536" s="50"/>
      <c r="D536" s="34"/>
      <c r="E536" s="130"/>
      <c r="F536" s="60"/>
    </row>
    <row r="537" spans="1:6">
      <c r="A537" s="30"/>
      <c r="B537" s="73" t="s">
        <v>254</v>
      </c>
      <c r="C537" s="50"/>
      <c r="D537" s="34"/>
      <c r="E537" s="130"/>
      <c r="F537" s="60"/>
    </row>
    <row r="538" spans="1:6" ht="56">
      <c r="A538" s="30"/>
      <c r="B538" s="73" t="s">
        <v>253</v>
      </c>
      <c r="C538" s="50"/>
      <c r="D538" s="34"/>
      <c r="E538" s="130"/>
      <c r="F538" s="60"/>
    </row>
    <row r="539" spans="1:6" ht="42">
      <c r="A539" s="30" t="s">
        <v>15</v>
      </c>
      <c r="B539" s="18" t="s">
        <v>252</v>
      </c>
      <c r="C539" s="50" t="s">
        <v>251</v>
      </c>
      <c r="D539" s="34">
        <v>29</v>
      </c>
      <c r="E539" s="130"/>
      <c r="F539" s="60">
        <f t="shared" si="14"/>
        <v>0</v>
      </c>
    </row>
    <row r="540" spans="1:6">
      <c r="A540" s="30"/>
      <c r="B540" s="18"/>
      <c r="C540" s="50"/>
      <c r="D540" s="34"/>
      <c r="E540" s="130"/>
      <c r="F540" s="60"/>
    </row>
    <row r="541" spans="1:6" ht="28">
      <c r="A541" s="30" t="s">
        <v>12</v>
      </c>
      <c r="B541" s="18" t="s">
        <v>250</v>
      </c>
      <c r="C541" s="50" t="s">
        <v>192</v>
      </c>
      <c r="D541" s="34">
        <v>15</v>
      </c>
      <c r="E541" s="130"/>
      <c r="F541" s="60">
        <f t="shared" si="14"/>
        <v>0</v>
      </c>
    </row>
    <row r="542" spans="1:6">
      <c r="A542" s="30"/>
      <c r="B542" s="18"/>
      <c r="C542" s="50"/>
      <c r="D542" s="34"/>
      <c r="E542" s="130"/>
      <c r="F542" s="60"/>
    </row>
    <row r="543" spans="1:6" ht="42">
      <c r="A543" s="30" t="s">
        <v>9</v>
      </c>
      <c r="B543" s="18" t="s">
        <v>249</v>
      </c>
      <c r="C543" s="50" t="s">
        <v>192</v>
      </c>
      <c r="D543" s="34">
        <v>15</v>
      </c>
      <c r="E543" s="130"/>
      <c r="F543" s="60">
        <f t="shared" si="14"/>
        <v>0</v>
      </c>
    </row>
    <row r="544" spans="1:6">
      <c r="A544" s="30"/>
      <c r="B544" s="18"/>
      <c r="C544" s="50"/>
      <c r="D544" s="34"/>
      <c r="E544" s="130"/>
      <c r="F544" s="60"/>
    </row>
    <row r="545" spans="1:6" ht="14.5" thickBot="1">
      <c r="A545" s="25"/>
      <c r="B545" s="24" t="s">
        <v>26</v>
      </c>
      <c r="C545" s="23"/>
      <c r="D545" s="22"/>
      <c r="E545" s="139"/>
      <c r="F545" s="21">
        <f>SUM(F526:F544)</f>
        <v>0</v>
      </c>
    </row>
    <row r="546" spans="1:6" ht="14.5" thickTop="1">
      <c r="A546" s="30"/>
      <c r="B546" s="18"/>
      <c r="C546" s="50"/>
      <c r="D546" s="34"/>
      <c r="E546" s="130"/>
      <c r="F546" s="60"/>
    </row>
    <row r="547" spans="1:6">
      <c r="A547" s="30"/>
      <c r="B547" s="18"/>
      <c r="C547" s="50"/>
      <c r="D547" s="34"/>
      <c r="E547" s="130"/>
      <c r="F547" s="60"/>
    </row>
    <row r="548" spans="1:6" ht="28">
      <c r="A548" s="30" t="s">
        <v>24</v>
      </c>
      <c r="B548" s="18" t="s">
        <v>248</v>
      </c>
      <c r="C548" s="50" t="s">
        <v>192</v>
      </c>
      <c r="D548" s="34">
        <v>4</v>
      </c>
      <c r="E548" s="130"/>
      <c r="F548" s="60">
        <f>E548*D548</f>
        <v>0</v>
      </c>
    </row>
    <row r="549" spans="1:6">
      <c r="A549" s="30"/>
      <c r="B549" s="18"/>
      <c r="C549" s="50"/>
      <c r="D549" s="34"/>
      <c r="E549" s="130"/>
      <c r="F549" s="60"/>
    </row>
    <row r="550" spans="1:6" ht="28">
      <c r="A550" s="87" t="s">
        <v>21</v>
      </c>
      <c r="B550" s="18" t="s">
        <v>247</v>
      </c>
      <c r="C550" s="50" t="s">
        <v>192</v>
      </c>
      <c r="D550" s="34">
        <v>15</v>
      </c>
      <c r="E550" s="130"/>
      <c r="F550" s="60">
        <f t="shared" ref="F550:F567" si="15">E550*D550</f>
        <v>0</v>
      </c>
    </row>
    <row r="551" spans="1:6">
      <c r="A551" s="87"/>
      <c r="B551" s="18"/>
      <c r="C551" s="50"/>
      <c r="D551" s="34"/>
      <c r="E551" s="130"/>
      <c r="F551" s="60"/>
    </row>
    <row r="552" spans="1:6" ht="28">
      <c r="A552" s="87" t="s">
        <v>20</v>
      </c>
      <c r="B552" s="18" t="s">
        <v>246</v>
      </c>
      <c r="C552" s="50" t="s">
        <v>192</v>
      </c>
      <c r="D552" s="34">
        <v>15</v>
      </c>
      <c r="E552" s="130"/>
      <c r="F552" s="60">
        <f t="shared" si="15"/>
        <v>0</v>
      </c>
    </row>
    <row r="553" spans="1:6">
      <c r="A553" s="30"/>
      <c r="B553" s="18"/>
      <c r="C553" s="50"/>
      <c r="D553" s="34"/>
      <c r="E553" s="130"/>
      <c r="F553" s="60"/>
    </row>
    <row r="554" spans="1:6">
      <c r="A554" s="87"/>
      <c r="B554" s="73" t="s">
        <v>245</v>
      </c>
      <c r="C554" s="50"/>
      <c r="D554" s="34"/>
      <c r="E554" s="130"/>
      <c r="F554" s="60"/>
    </row>
    <row r="555" spans="1:6">
      <c r="A555" s="30"/>
      <c r="B555" s="18"/>
      <c r="C555" s="50"/>
      <c r="D555" s="34"/>
      <c r="E555" s="130"/>
      <c r="F555" s="60"/>
    </row>
    <row r="556" spans="1:6" ht="16.5">
      <c r="A556" s="87" t="s">
        <v>18</v>
      </c>
      <c r="B556" s="18" t="s">
        <v>244</v>
      </c>
      <c r="C556" s="50" t="s">
        <v>216</v>
      </c>
      <c r="D556" s="34">
        <v>12</v>
      </c>
      <c r="E556" s="130"/>
      <c r="F556" s="60">
        <f t="shared" si="15"/>
        <v>0</v>
      </c>
    </row>
    <row r="557" spans="1:6">
      <c r="A557" s="30"/>
      <c r="B557" s="18"/>
      <c r="C557" s="50"/>
      <c r="D557" s="34"/>
      <c r="E557" s="130"/>
      <c r="F557" s="60"/>
    </row>
    <row r="558" spans="1:6">
      <c r="A558" s="30"/>
      <c r="B558" s="73" t="s">
        <v>226</v>
      </c>
      <c r="C558" s="50"/>
      <c r="D558" s="34"/>
      <c r="E558" s="130"/>
      <c r="F558" s="60"/>
    </row>
    <row r="559" spans="1:6" ht="42">
      <c r="A559" s="30"/>
      <c r="B559" s="73" t="s">
        <v>243</v>
      </c>
      <c r="C559" s="50"/>
      <c r="D559" s="34"/>
      <c r="E559" s="130"/>
      <c r="F559" s="60"/>
    </row>
    <row r="560" spans="1:6">
      <c r="A560" s="30"/>
      <c r="B560" s="18"/>
      <c r="C560" s="50"/>
      <c r="D560" s="34"/>
      <c r="E560" s="130"/>
      <c r="F560" s="60"/>
    </row>
    <row r="561" spans="1:6" ht="16.5">
      <c r="A561" s="30" t="s">
        <v>16</v>
      </c>
      <c r="B561" s="18" t="s">
        <v>242</v>
      </c>
      <c r="C561" s="50" t="s">
        <v>216</v>
      </c>
      <c r="D561" s="34">
        <v>67</v>
      </c>
      <c r="E561" s="130"/>
      <c r="F561" s="60">
        <f t="shared" si="15"/>
        <v>0</v>
      </c>
    </row>
    <row r="562" spans="1:6">
      <c r="A562" s="30"/>
      <c r="B562" s="18"/>
      <c r="C562" s="50"/>
      <c r="D562" s="34"/>
      <c r="E562" s="130"/>
      <c r="F562" s="60"/>
    </row>
    <row r="563" spans="1:6">
      <c r="A563" s="30"/>
      <c r="B563" s="73" t="s">
        <v>226</v>
      </c>
      <c r="C563" s="50"/>
      <c r="D563" s="34"/>
      <c r="E563" s="130"/>
      <c r="F563" s="60"/>
    </row>
    <row r="564" spans="1:6">
      <c r="A564" s="30"/>
      <c r="B564" s="18"/>
      <c r="C564" s="50"/>
      <c r="D564" s="34"/>
      <c r="E564" s="130"/>
      <c r="F564" s="60"/>
    </row>
    <row r="565" spans="1:6" ht="42">
      <c r="A565" s="30"/>
      <c r="B565" s="73" t="s">
        <v>241</v>
      </c>
      <c r="C565" s="50"/>
      <c r="D565" s="34"/>
      <c r="E565" s="130"/>
      <c r="F565" s="60"/>
    </row>
    <row r="566" spans="1:6">
      <c r="A566" s="30"/>
      <c r="B566" s="18"/>
      <c r="C566" s="50"/>
      <c r="D566" s="34"/>
      <c r="E566" s="130"/>
      <c r="F566" s="60"/>
    </row>
    <row r="567" spans="1:6" ht="17.25" customHeight="1">
      <c r="A567" s="30" t="s">
        <v>15</v>
      </c>
      <c r="B567" s="18" t="s">
        <v>240</v>
      </c>
      <c r="C567" s="50" t="s">
        <v>216</v>
      </c>
      <c r="D567" s="34">
        <v>43</v>
      </c>
      <c r="E567" s="130"/>
      <c r="F567" s="60">
        <f t="shared" si="15"/>
        <v>0</v>
      </c>
    </row>
    <row r="568" spans="1:6">
      <c r="A568" s="30"/>
      <c r="B568" s="18"/>
      <c r="C568" s="50"/>
      <c r="D568" s="34"/>
      <c r="E568" s="130"/>
      <c r="F568" s="60"/>
    </row>
    <row r="569" spans="1:6">
      <c r="A569" s="30"/>
      <c r="B569" s="18"/>
      <c r="C569" s="50"/>
      <c r="D569" s="34"/>
      <c r="E569" s="130"/>
      <c r="F569" s="60"/>
    </row>
    <row r="570" spans="1:6">
      <c r="A570" s="30"/>
      <c r="B570" s="36" t="s">
        <v>26</v>
      </c>
      <c r="C570" s="50"/>
      <c r="D570" s="34"/>
      <c r="E570" s="130"/>
      <c r="F570" s="76">
        <f>SUM(F548:F569)</f>
        <v>0</v>
      </c>
    </row>
    <row r="571" spans="1:6">
      <c r="A571" s="30"/>
      <c r="B571" s="18"/>
      <c r="C571" s="50"/>
      <c r="D571" s="34"/>
      <c r="E571" s="130"/>
      <c r="F571" s="60"/>
    </row>
    <row r="572" spans="1:6">
      <c r="A572" s="30"/>
      <c r="B572" s="18"/>
      <c r="C572" s="50"/>
      <c r="D572" s="34"/>
      <c r="E572" s="130"/>
      <c r="F572" s="60"/>
    </row>
    <row r="573" spans="1:6">
      <c r="A573" s="30"/>
      <c r="B573" s="19" t="s">
        <v>5</v>
      </c>
      <c r="C573" s="50"/>
      <c r="D573" s="34"/>
      <c r="E573" s="130"/>
      <c r="F573" s="60"/>
    </row>
    <row r="574" spans="1:6">
      <c r="A574" s="30"/>
      <c r="B574" s="86"/>
      <c r="C574" s="50"/>
      <c r="D574" s="34"/>
      <c r="E574" s="130"/>
      <c r="F574" s="60"/>
    </row>
    <row r="575" spans="1:6">
      <c r="A575" s="30"/>
      <c r="B575" s="85"/>
      <c r="C575" s="50"/>
      <c r="D575" s="34"/>
      <c r="E575" s="130"/>
      <c r="F575" s="60"/>
    </row>
    <row r="576" spans="1:6">
      <c r="A576" s="30"/>
      <c r="B576" s="85" t="s">
        <v>239</v>
      </c>
      <c r="C576" s="50"/>
      <c r="D576" s="34"/>
      <c r="E576" s="130"/>
      <c r="F576" s="60">
        <f>F545</f>
        <v>0</v>
      </c>
    </row>
    <row r="577" spans="1:6">
      <c r="A577" s="30"/>
      <c r="B577" s="85"/>
      <c r="C577" s="50"/>
      <c r="D577" s="34"/>
      <c r="E577" s="130"/>
      <c r="F577" s="60"/>
    </row>
    <row r="578" spans="1:6">
      <c r="A578" s="30"/>
      <c r="B578" s="85"/>
      <c r="C578" s="50"/>
      <c r="D578" s="34"/>
      <c r="E578" s="130"/>
      <c r="F578" s="60"/>
    </row>
    <row r="579" spans="1:6">
      <c r="A579" s="30"/>
      <c r="B579" s="85" t="s">
        <v>238</v>
      </c>
      <c r="C579" s="50"/>
      <c r="D579" s="34"/>
      <c r="E579" s="130"/>
      <c r="F579" s="60">
        <f>F570</f>
        <v>0</v>
      </c>
    </row>
    <row r="580" spans="1:6">
      <c r="A580" s="30"/>
      <c r="B580" s="85"/>
      <c r="C580" s="50"/>
      <c r="D580" s="34"/>
      <c r="E580" s="130"/>
      <c r="F580" s="60"/>
    </row>
    <row r="581" spans="1:6">
      <c r="A581" s="30"/>
      <c r="B581" s="85"/>
      <c r="C581" s="50"/>
      <c r="D581" s="34"/>
      <c r="E581" s="130"/>
      <c r="F581" s="60"/>
    </row>
    <row r="582" spans="1:6">
      <c r="A582" s="30"/>
      <c r="B582" s="85"/>
      <c r="C582" s="50"/>
      <c r="D582" s="34"/>
      <c r="E582" s="130"/>
      <c r="F582" s="60"/>
    </row>
    <row r="583" spans="1:6">
      <c r="A583" s="30"/>
      <c r="B583" s="85"/>
      <c r="C583" s="50"/>
      <c r="D583" s="34"/>
      <c r="E583" s="130"/>
      <c r="F583" s="60"/>
    </row>
    <row r="584" spans="1:6">
      <c r="A584" s="30"/>
      <c r="B584" s="85"/>
      <c r="C584" s="50"/>
      <c r="D584" s="34"/>
      <c r="E584" s="130"/>
      <c r="F584" s="60"/>
    </row>
    <row r="585" spans="1:6" ht="28.5" thickBot="1">
      <c r="A585" s="48"/>
      <c r="B585" s="9" t="s">
        <v>237</v>
      </c>
      <c r="C585" s="47"/>
      <c r="D585" s="75"/>
      <c r="E585" s="134"/>
      <c r="F585" s="74">
        <f>SUM(F576:F584)</f>
        <v>0</v>
      </c>
    </row>
    <row r="586" spans="1:6" ht="14.5" thickTop="1">
      <c r="A586" s="30"/>
      <c r="B586" s="18"/>
      <c r="C586" s="50"/>
      <c r="D586" s="34"/>
      <c r="E586" s="130"/>
      <c r="F586" s="60"/>
    </row>
    <row r="587" spans="1:6">
      <c r="A587" s="30"/>
      <c r="B587" s="36" t="s">
        <v>236</v>
      </c>
      <c r="C587" s="50"/>
      <c r="D587" s="34"/>
      <c r="E587" s="130"/>
      <c r="F587" s="60"/>
    </row>
    <row r="588" spans="1:6">
      <c r="A588" s="30"/>
      <c r="B588" s="36" t="s">
        <v>235</v>
      </c>
      <c r="C588" s="50"/>
      <c r="D588" s="34"/>
      <c r="E588" s="130"/>
      <c r="F588" s="60"/>
    </row>
    <row r="589" spans="1:6">
      <c r="A589" s="30"/>
      <c r="B589" s="73"/>
      <c r="C589" s="50"/>
      <c r="D589" s="34"/>
      <c r="E589" s="130"/>
      <c r="F589" s="60"/>
    </row>
    <row r="590" spans="1:6">
      <c r="A590" s="30"/>
      <c r="B590" s="73" t="s">
        <v>234</v>
      </c>
      <c r="C590" s="50"/>
      <c r="D590" s="34"/>
      <c r="E590" s="130"/>
      <c r="F590" s="60"/>
    </row>
    <row r="591" spans="1:6">
      <c r="A591" s="30"/>
      <c r="B591" s="18"/>
      <c r="C591" s="50"/>
      <c r="D591" s="34"/>
      <c r="E591" s="130"/>
      <c r="F591" s="60"/>
    </row>
    <row r="592" spans="1:6">
      <c r="A592" s="30"/>
      <c r="B592" s="73" t="s">
        <v>233</v>
      </c>
      <c r="C592" s="50"/>
      <c r="D592" s="77"/>
      <c r="E592" s="130"/>
      <c r="F592" s="60"/>
    </row>
    <row r="593" spans="1:6">
      <c r="A593" s="30"/>
      <c r="B593" s="18"/>
      <c r="C593" s="50"/>
      <c r="D593" s="77"/>
      <c r="E593" s="130"/>
      <c r="F593" s="60"/>
    </row>
    <row r="594" spans="1:6" ht="84">
      <c r="A594" s="30" t="s">
        <v>24</v>
      </c>
      <c r="B594" s="18" t="s">
        <v>232</v>
      </c>
      <c r="C594" s="50" t="s">
        <v>216</v>
      </c>
      <c r="D594" s="77">
        <v>175</v>
      </c>
      <c r="E594" s="130"/>
      <c r="F594" s="60">
        <f>E594*D594</f>
        <v>0</v>
      </c>
    </row>
    <row r="595" spans="1:6">
      <c r="A595" s="30"/>
      <c r="B595" s="18"/>
      <c r="C595" s="50"/>
      <c r="D595" s="77"/>
      <c r="E595" s="130"/>
      <c r="F595" s="60"/>
    </row>
    <row r="596" spans="1:6" ht="28">
      <c r="A596" s="30" t="s">
        <v>21</v>
      </c>
      <c r="B596" s="18" t="s">
        <v>231</v>
      </c>
      <c r="C596" s="50" t="s">
        <v>7</v>
      </c>
      <c r="D596" s="77">
        <v>170</v>
      </c>
      <c r="E596" s="130"/>
      <c r="F596" s="60">
        <f t="shared" ref="F596:F614" si="16">E596*D596</f>
        <v>0</v>
      </c>
    </row>
    <row r="597" spans="1:6">
      <c r="A597" s="30"/>
      <c r="B597" s="18"/>
      <c r="C597" s="50"/>
      <c r="D597" s="50"/>
      <c r="E597" s="130"/>
      <c r="F597" s="60"/>
    </row>
    <row r="598" spans="1:6">
      <c r="A598" s="30"/>
      <c r="B598" s="73" t="s">
        <v>230</v>
      </c>
      <c r="C598" s="50"/>
      <c r="D598" s="34"/>
      <c r="E598" s="130"/>
      <c r="F598" s="60"/>
    </row>
    <row r="599" spans="1:6">
      <c r="A599" s="30"/>
      <c r="B599" s="73"/>
      <c r="C599" s="50"/>
      <c r="D599" s="34"/>
      <c r="E599" s="130"/>
      <c r="F599" s="60"/>
    </row>
    <row r="600" spans="1:6">
      <c r="A600" s="30"/>
      <c r="B600" s="73" t="s">
        <v>229</v>
      </c>
      <c r="C600" s="50"/>
      <c r="D600" s="34"/>
      <c r="E600" s="130"/>
      <c r="F600" s="60"/>
    </row>
    <row r="601" spans="1:6" ht="16.5">
      <c r="A601" s="30" t="s">
        <v>20</v>
      </c>
      <c r="B601" s="18" t="s">
        <v>228</v>
      </c>
      <c r="C601" s="50" t="s">
        <v>216</v>
      </c>
      <c r="D601" s="57">
        <v>386</v>
      </c>
      <c r="E601" s="130"/>
      <c r="F601" s="60">
        <f t="shared" si="16"/>
        <v>0</v>
      </c>
    </row>
    <row r="602" spans="1:6">
      <c r="A602" s="30"/>
      <c r="B602" s="18"/>
      <c r="C602" s="50"/>
      <c r="D602" s="57"/>
      <c r="E602" s="130"/>
      <c r="F602" s="60"/>
    </row>
    <row r="603" spans="1:6">
      <c r="A603" s="30" t="s">
        <v>18</v>
      </c>
      <c r="B603" s="18" t="s">
        <v>224</v>
      </c>
      <c r="C603" s="50" t="s">
        <v>7</v>
      </c>
      <c r="D603" s="34">
        <v>86</v>
      </c>
      <c r="E603" s="130"/>
      <c r="F603" s="60">
        <f t="shared" si="16"/>
        <v>0</v>
      </c>
    </row>
    <row r="604" spans="1:6">
      <c r="A604" s="30"/>
      <c r="B604" s="18"/>
      <c r="C604" s="50"/>
      <c r="D604" s="34"/>
      <c r="E604" s="130"/>
      <c r="F604" s="60"/>
    </row>
    <row r="605" spans="1:6" ht="28">
      <c r="A605" s="84" t="s">
        <v>16</v>
      </c>
      <c r="B605" s="18" t="s">
        <v>227</v>
      </c>
      <c r="C605" s="35" t="s">
        <v>216</v>
      </c>
      <c r="D605" s="57">
        <v>92</v>
      </c>
      <c r="E605" s="138"/>
      <c r="F605" s="60">
        <f t="shared" si="16"/>
        <v>0</v>
      </c>
    </row>
    <row r="606" spans="1:6">
      <c r="A606" s="30"/>
      <c r="B606" s="18"/>
      <c r="C606" s="50"/>
      <c r="D606" s="34"/>
      <c r="E606" s="130"/>
      <c r="F606" s="60"/>
    </row>
    <row r="607" spans="1:6" s="78" customFormat="1">
      <c r="A607" s="80"/>
      <c r="B607" s="83" t="s">
        <v>226</v>
      </c>
      <c r="C607" s="82"/>
      <c r="D607" s="81"/>
      <c r="E607" s="130"/>
      <c r="F607" s="60"/>
    </row>
    <row r="608" spans="1:6" s="78" customFormat="1" ht="42">
      <c r="A608" s="80" t="s">
        <v>15</v>
      </c>
      <c r="B608" s="79" t="s">
        <v>225</v>
      </c>
      <c r="C608" s="50" t="s">
        <v>216</v>
      </c>
      <c r="D608" s="34">
        <f>D601-D614</f>
        <v>294</v>
      </c>
      <c r="E608" s="130"/>
      <c r="F608" s="60">
        <f t="shared" si="16"/>
        <v>0</v>
      </c>
    </row>
    <row r="609" spans="1:6" s="78" customFormat="1">
      <c r="A609" s="80"/>
      <c r="B609" s="79"/>
      <c r="C609" s="50"/>
      <c r="D609" s="34"/>
      <c r="E609" s="130"/>
      <c r="F609" s="60"/>
    </row>
    <row r="610" spans="1:6">
      <c r="A610" s="30" t="s">
        <v>12</v>
      </c>
      <c r="B610" s="18" t="s">
        <v>224</v>
      </c>
      <c r="C610" s="50" t="s">
        <v>7</v>
      </c>
      <c r="D610" s="34">
        <f>D603</f>
        <v>86</v>
      </c>
      <c r="E610" s="130"/>
      <c r="F610" s="60">
        <f t="shared" si="16"/>
        <v>0</v>
      </c>
    </row>
    <row r="611" spans="1:6">
      <c r="A611" s="30"/>
      <c r="B611" s="18"/>
      <c r="C611" s="50"/>
      <c r="D611" s="34"/>
      <c r="E611" s="130"/>
      <c r="F611" s="60"/>
    </row>
    <row r="612" spans="1:6" ht="60.75" customHeight="1">
      <c r="A612" s="30"/>
      <c r="B612" s="73" t="s">
        <v>223</v>
      </c>
      <c r="C612" s="50"/>
      <c r="D612" s="34"/>
      <c r="E612" s="130"/>
      <c r="F612" s="60"/>
    </row>
    <row r="613" spans="1:6">
      <c r="A613" s="30"/>
      <c r="B613" s="18"/>
      <c r="C613" s="50"/>
      <c r="D613" s="34"/>
      <c r="E613" s="130"/>
      <c r="F613" s="60"/>
    </row>
    <row r="614" spans="1:6" ht="16.5">
      <c r="A614" s="30" t="s">
        <v>9</v>
      </c>
      <c r="B614" s="18" t="s">
        <v>222</v>
      </c>
      <c r="C614" s="50" t="s">
        <v>216</v>
      </c>
      <c r="D614" s="57">
        <v>92</v>
      </c>
      <c r="E614" s="130"/>
      <c r="F614" s="60">
        <f t="shared" si="16"/>
        <v>0</v>
      </c>
    </row>
    <row r="615" spans="1:6">
      <c r="A615" s="30"/>
      <c r="B615" s="18"/>
      <c r="C615" s="50"/>
      <c r="D615" s="34"/>
      <c r="E615" s="130"/>
      <c r="F615" s="60"/>
    </row>
    <row r="616" spans="1:6">
      <c r="A616" s="30"/>
      <c r="B616" s="18"/>
      <c r="C616" s="50"/>
      <c r="D616" s="34"/>
      <c r="E616" s="130"/>
      <c r="F616" s="60"/>
    </row>
    <row r="617" spans="1:6" ht="14.5" thickBot="1">
      <c r="A617" s="25"/>
      <c r="B617" s="24" t="s">
        <v>26</v>
      </c>
      <c r="C617" s="23"/>
      <c r="D617" s="22"/>
      <c r="E617" s="139"/>
      <c r="F617" s="21">
        <f>SUM(F594:F616)</f>
        <v>0</v>
      </c>
    </row>
    <row r="618" spans="1:6" ht="14.5" thickTop="1">
      <c r="A618" s="30"/>
      <c r="B618" s="18"/>
      <c r="C618" s="50"/>
      <c r="D618" s="34"/>
      <c r="E618" s="130"/>
      <c r="F618" s="60"/>
    </row>
    <row r="619" spans="1:6">
      <c r="A619" s="30"/>
      <c r="B619" s="73" t="s">
        <v>221</v>
      </c>
      <c r="C619" s="50"/>
      <c r="D619" s="77"/>
      <c r="E619" s="130"/>
      <c r="F619" s="60"/>
    </row>
    <row r="620" spans="1:6">
      <c r="A620" s="30"/>
      <c r="B620" s="18"/>
      <c r="C620" s="50"/>
      <c r="D620" s="34"/>
      <c r="E620" s="130"/>
      <c r="F620" s="60"/>
    </row>
    <row r="621" spans="1:6">
      <c r="A621" s="30"/>
      <c r="B621" s="73" t="s">
        <v>220</v>
      </c>
      <c r="C621" s="50"/>
      <c r="D621" s="34"/>
      <c r="E621" s="130"/>
      <c r="F621" s="60"/>
    </row>
    <row r="622" spans="1:6">
      <c r="A622" s="30"/>
      <c r="B622" s="73"/>
      <c r="C622" s="50"/>
      <c r="D622" s="34"/>
      <c r="E622" s="130"/>
      <c r="F622" s="60"/>
    </row>
    <row r="623" spans="1:6" ht="57" customHeight="1">
      <c r="A623" s="30" t="s">
        <v>24</v>
      </c>
      <c r="B623" s="18" t="s">
        <v>219</v>
      </c>
      <c r="C623" s="50" t="s">
        <v>216</v>
      </c>
      <c r="D623" s="34">
        <f>D594</f>
        <v>175</v>
      </c>
      <c r="E623" s="130"/>
      <c r="F623" s="60">
        <f>E623*D623</f>
        <v>0</v>
      </c>
    </row>
    <row r="624" spans="1:6" ht="18" customHeight="1">
      <c r="A624" s="30"/>
      <c r="B624" s="18"/>
      <c r="C624" s="50"/>
      <c r="D624" s="34"/>
      <c r="E624" s="130"/>
      <c r="F624" s="60"/>
    </row>
    <row r="625" spans="1:6" ht="28">
      <c r="A625" s="30" t="s">
        <v>21</v>
      </c>
      <c r="B625" s="18" t="s">
        <v>215</v>
      </c>
      <c r="C625" s="50" t="s">
        <v>207</v>
      </c>
      <c r="D625" s="34">
        <v>200</v>
      </c>
      <c r="E625" s="130"/>
      <c r="F625" s="60">
        <f t="shared" ref="F625:F631" si="17">E625*D625</f>
        <v>0</v>
      </c>
    </row>
    <row r="626" spans="1:6" ht="17.25" customHeight="1">
      <c r="A626" s="30"/>
      <c r="B626" s="18"/>
      <c r="C626" s="50"/>
      <c r="D626" s="34"/>
      <c r="E626" s="130"/>
      <c r="F626" s="60"/>
    </row>
    <row r="627" spans="1:6" ht="28">
      <c r="A627" s="30"/>
      <c r="B627" s="73" t="s">
        <v>218</v>
      </c>
      <c r="C627" s="50"/>
      <c r="D627" s="34"/>
      <c r="E627" s="130"/>
      <c r="F627" s="60"/>
    </row>
    <row r="628" spans="1:6">
      <c r="A628" s="30"/>
      <c r="B628" s="73"/>
      <c r="C628" s="50"/>
      <c r="D628" s="34"/>
      <c r="E628" s="130"/>
      <c r="F628" s="60"/>
    </row>
    <row r="629" spans="1:6" ht="16.5">
      <c r="A629" s="30" t="s">
        <v>20</v>
      </c>
      <c r="B629" s="18" t="s">
        <v>217</v>
      </c>
      <c r="C629" s="50" t="s">
        <v>216</v>
      </c>
      <c r="D629" s="34">
        <f>D623</f>
        <v>175</v>
      </c>
      <c r="E629" s="130"/>
      <c r="F629" s="60">
        <f t="shared" si="17"/>
        <v>0</v>
      </c>
    </row>
    <row r="630" spans="1:6">
      <c r="A630" s="30"/>
      <c r="B630" s="18"/>
      <c r="C630" s="50"/>
      <c r="D630" s="34"/>
      <c r="E630" s="130"/>
      <c r="F630" s="60"/>
    </row>
    <row r="631" spans="1:6" ht="28">
      <c r="A631" s="30" t="s">
        <v>18</v>
      </c>
      <c r="B631" s="18" t="s">
        <v>215</v>
      </c>
      <c r="C631" s="50" t="s">
        <v>207</v>
      </c>
      <c r="D631" s="34">
        <v>200</v>
      </c>
      <c r="E631" s="130"/>
      <c r="F631" s="60">
        <f t="shared" si="17"/>
        <v>0</v>
      </c>
    </row>
    <row r="632" spans="1:6">
      <c r="A632" s="30"/>
      <c r="B632" s="18"/>
      <c r="C632" s="50"/>
      <c r="D632" s="34"/>
      <c r="E632" s="130"/>
      <c r="F632" s="60"/>
    </row>
    <row r="633" spans="1:6">
      <c r="A633" s="30"/>
      <c r="B633" s="18"/>
      <c r="C633" s="50"/>
      <c r="D633" s="34"/>
      <c r="E633" s="130"/>
      <c r="F633" s="60"/>
    </row>
    <row r="634" spans="1:6">
      <c r="A634" s="30"/>
      <c r="B634" s="18"/>
      <c r="C634" s="50"/>
      <c r="D634" s="34"/>
      <c r="E634" s="130"/>
      <c r="F634" s="60"/>
    </row>
    <row r="635" spans="1:6">
      <c r="A635" s="30"/>
      <c r="B635" s="36" t="s">
        <v>26</v>
      </c>
      <c r="C635" s="50"/>
      <c r="D635" s="34"/>
      <c r="E635" s="130"/>
      <c r="F635" s="76">
        <f>SUM(F623:F634)</f>
        <v>0</v>
      </c>
    </row>
    <row r="636" spans="1:6">
      <c r="A636" s="30"/>
      <c r="B636" s="18"/>
      <c r="C636" s="50"/>
      <c r="D636" s="34"/>
      <c r="E636" s="130"/>
      <c r="F636" s="60"/>
    </row>
    <row r="637" spans="1:6">
      <c r="A637" s="30"/>
      <c r="B637" s="18"/>
      <c r="C637" s="50"/>
      <c r="D637" s="34"/>
      <c r="E637" s="130"/>
      <c r="F637" s="60"/>
    </row>
    <row r="638" spans="1:6">
      <c r="A638" s="30"/>
      <c r="B638" s="19" t="s">
        <v>5</v>
      </c>
      <c r="C638" s="50"/>
      <c r="D638" s="34"/>
      <c r="E638" s="130"/>
      <c r="F638" s="60"/>
    </row>
    <row r="639" spans="1:6">
      <c r="A639" s="30"/>
      <c r="B639" s="18"/>
      <c r="C639" s="50"/>
      <c r="D639" s="34"/>
      <c r="E639" s="130"/>
      <c r="F639" s="60"/>
    </row>
    <row r="640" spans="1:6">
      <c r="A640" s="30"/>
      <c r="B640" s="18"/>
      <c r="C640" s="50"/>
      <c r="D640" s="34"/>
      <c r="E640" s="130"/>
      <c r="F640" s="60"/>
    </row>
    <row r="641" spans="1:6">
      <c r="A641" s="30"/>
      <c r="B641" s="18" t="s">
        <v>214</v>
      </c>
      <c r="C641" s="50"/>
      <c r="D641" s="34"/>
      <c r="E641" s="130"/>
      <c r="F641" s="60">
        <f>F617</f>
        <v>0</v>
      </c>
    </row>
    <row r="642" spans="1:6">
      <c r="A642" s="30"/>
      <c r="B642" s="18"/>
      <c r="C642" s="50"/>
      <c r="D642" s="34"/>
      <c r="E642" s="130"/>
      <c r="F642" s="60"/>
    </row>
    <row r="643" spans="1:6">
      <c r="A643" s="30"/>
      <c r="B643" s="18"/>
      <c r="C643" s="50"/>
      <c r="D643" s="34"/>
      <c r="E643" s="130"/>
      <c r="F643" s="60"/>
    </row>
    <row r="644" spans="1:6">
      <c r="A644" s="30"/>
      <c r="B644" s="18" t="s">
        <v>213</v>
      </c>
      <c r="C644" s="50"/>
      <c r="D644" s="34"/>
      <c r="E644" s="130"/>
      <c r="F644" s="60">
        <f>F635</f>
        <v>0</v>
      </c>
    </row>
    <row r="645" spans="1:6" ht="18.75" customHeight="1">
      <c r="A645" s="30"/>
      <c r="B645" s="18"/>
      <c r="C645" s="50"/>
      <c r="D645" s="34"/>
      <c r="E645" s="130"/>
      <c r="F645" s="60"/>
    </row>
    <row r="646" spans="1:6" ht="18.75" customHeight="1">
      <c r="A646" s="30"/>
      <c r="B646" s="18"/>
      <c r="C646" s="50"/>
      <c r="D646" s="34"/>
      <c r="E646" s="130"/>
      <c r="F646" s="60"/>
    </row>
    <row r="647" spans="1:6" ht="18.75" customHeight="1">
      <c r="A647" s="30"/>
      <c r="B647" s="18"/>
      <c r="C647" s="50"/>
      <c r="D647" s="34"/>
      <c r="E647" s="130"/>
      <c r="F647" s="60"/>
    </row>
    <row r="648" spans="1:6" ht="18.75" customHeight="1">
      <c r="A648" s="30"/>
      <c r="B648" s="18"/>
      <c r="C648" s="50"/>
      <c r="D648" s="34"/>
      <c r="E648" s="130"/>
      <c r="F648" s="60"/>
    </row>
    <row r="649" spans="1:6" ht="18.75" customHeight="1">
      <c r="A649" s="30"/>
      <c r="B649" s="18"/>
      <c r="C649" s="50"/>
      <c r="D649" s="34"/>
      <c r="E649" s="130"/>
      <c r="F649" s="60"/>
    </row>
    <row r="650" spans="1:6" ht="27.75" customHeight="1">
      <c r="A650" s="30"/>
      <c r="B650" s="18"/>
      <c r="C650" s="50"/>
      <c r="D650" s="34"/>
      <c r="E650" s="130"/>
      <c r="F650" s="60"/>
    </row>
    <row r="651" spans="1:6" ht="18.75" customHeight="1">
      <c r="A651" s="30"/>
      <c r="B651" s="18"/>
      <c r="C651" s="50"/>
      <c r="D651" s="34"/>
      <c r="E651" s="130"/>
      <c r="F651" s="60"/>
    </row>
    <row r="652" spans="1:6" ht="42.75" customHeight="1" thickBot="1">
      <c r="A652" s="48"/>
      <c r="B652" s="10" t="s">
        <v>212</v>
      </c>
      <c r="C652" s="47"/>
      <c r="D652" s="75"/>
      <c r="E652" s="134"/>
      <c r="F652" s="74">
        <f>SUM(F641:F651)</f>
        <v>0</v>
      </c>
    </row>
    <row r="653" spans="1:6" ht="9.75" customHeight="1" thickTop="1">
      <c r="A653" s="30"/>
      <c r="B653" s="18"/>
      <c r="C653" s="50"/>
      <c r="D653" s="34"/>
      <c r="E653" s="130"/>
      <c r="F653" s="60"/>
    </row>
    <row r="654" spans="1:6" ht="9.75" customHeight="1">
      <c r="A654" s="30"/>
      <c r="B654" s="18"/>
      <c r="C654" s="50"/>
      <c r="D654" s="34"/>
      <c r="E654" s="130"/>
      <c r="F654" s="60"/>
    </row>
    <row r="655" spans="1:6">
      <c r="A655" s="30"/>
      <c r="B655" s="36" t="s">
        <v>211</v>
      </c>
      <c r="C655" s="50"/>
      <c r="D655" s="57"/>
      <c r="E655" s="136"/>
      <c r="F655" s="17"/>
    </row>
    <row r="656" spans="1:6">
      <c r="A656" s="30"/>
      <c r="B656" s="36" t="s">
        <v>210</v>
      </c>
      <c r="C656" s="50"/>
      <c r="D656" s="57"/>
      <c r="E656" s="136"/>
      <c r="F656" s="17"/>
    </row>
    <row r="657" spans="1:6">
      <c r="A657" s="30"/>
      <c r="B657" s="36"/>
      <c r="C657" s="50"/>
      <c r="D657" s="57"/>
      <c r="E657" s="136"/>
      <c r="F657" s="17"/>
    </row>
    <row r="658" spans="1:6">
      <c r="A658" s="30"/>
      <c r="B658" s="73" t="s">
        <v>209</v>
      </c>
      <c r="C658" s="50"/>
      <c r="D658" s="57"/>
      <c r="E658" s="136"/>
      <c r="F658" s="17"/>
    </row>
    <row r="659" spans="1:6" ht="84">
      <c r="A659" s="30" t="s">
        <v>24</v>
      </c>
      <c r="B659" s="72" t="s">
        <v>208</v>
      </c>
      <c r="C659" s="50" t="s">
        <v>207</v>
      </c>
      <c r="D659" s="57">
        <v>27</v>
      </c>
      <c r="E659" s="136"/>
      <c r="F659" s="17">
        <f>E659*D659</f>
        <v>0</v>
      </c>
    </row>
    <row r="660" spans="1:6" ht="6.75" customHeight="1">
      <c r="A660" s="30"/>
      <c r="B660" s="18"/>
      <c r="C660" s="50"/>
      <c r="D660" s="57"/>
      <c r="E660" s="136"/>
      <c r="F660" s="17"/>
    </row>
    <row r="661" spans="1:6" ht="98">
      <c r="A661" s="30"/>
      <c r="B661" s="65" t="s">
        <v>206</v>
      </c>
      <c r="C661" s="71"/>
      <c r="D661" s="70"/>
      <c r="E661" s="136"/>
      <c r="F661" s="17"/>
    </row>
    <row r="662" spans="1:6" ht="7.5" customHeight="1">
      <c r="A662" s="30"/>
      <c r="B662" s="65"/>
      <c r="C662" s="71"/>
      <c r="D662" s="70"/>
      <c r="E662" s="136"/>
      <c r="F662" s="17"/>
    </row>
    <row r="663" spans="1:6">
      <c r="A663" s="30"/>
      <c r="B663" s="69" t="s">
        <v>205</v>
      </c>
      <c r="C663" s="59"/>
      <c r="D663" s="68"/>
      <c r="E663" s="136"/>
      <c r="F663" s="17"/>
    </row>
    <row r="664" spans="1:6" ht="70">
      <c r="A664" s="30"/>
      <c r="B664" s="65" t="s">
        <v>204</v>
      </c>
      <c r="C664" s="59"/>
      <c r="D664" s="68"/>
      <c r="E664" s="136"/>
      <c r="F664" s="17"/>
    </row>
    <row r="665" spans="1:6">
      <c r="A665" s="30" t="s">
        <v>21</v>
      </c>
      <c r="B665" s="29" t="s">
        <v>203</v>
      </c>
      <c r="C665" s="28" t="s">
        <v>192</v>
      </c>
      <c r="D665" s="67">
        <v>1</v>
      </c>
      <c r="E665" s="136"/>
      <c r="F665" s="17">
        <f>E665*D665</f>
        <v>0</v>
      </c>
    </row>
    <row r="666" spans="1:6">
      <c r="A666" s="30"/>
      <c r="B666" s="29"/>
      <c r="C666" s="28"/>
      <c r="D666" s="67"/>
      <c r="E666" s="136"/>
      <c r="F666" s="17"/>
    </row>
    <row r="667" spans="1:6">
      <c r="A667" s="30"/>
      <c r="B667" s="29"/>
      <c r="C667" s="28"/>
      <c r="D667" s="27"/>
      <c r="E667" s="136"/>
      <c r="F667" s="17"/>
    </row>
    <row r="668" spans="1:6">
      <c r="A668" s="30"/>
      <c r="B668" s="29"/>
      <c r="C668" s="28"/>
      <c r="D668" s="27"/>
      <c r="E668" s="136"/>
      <c r="F668" s="17"/>
    </row>
    <row r="669" spans="1:6">
      <c r="A669" s="30"/>
      <c r="B669" s="29"/>
      <c r="C669" s="28"/>
      <c r="D669" s="27"/>
      <c r="E669" s="136"/>
      <c r="F669" s="17"/>
    </row>
    <row r="670" spans="1:6">
      <c r="A670" s="30"/>
      <c r="B670" s="29"/>
      <c r="C670" s="28"/>
      <c r="D670" s="27"/>
      <c r="E670" s="136"/>
      <c r="F670" s="17"/>
    </row>
    <row r="671" spans="1:6">
      <c r="A671" s="30"/>
      <c r="B671" s="29"/>
      <c r="C671" s="59"/>
      <c r="D671" s="58"/>
      <c r="E671" s="136"/>
      <c r="F671" s="17"/>
    </row>
    <row r="672" spans="1:6">
      <c r="A672" s="30"/>
      <c r="B672" s="29"/>
      <c r="C672" s="28"/>
      <c r="D672" s="27"/>
      <c r="E672" s="136"/>
      <c r="F672" s="17"/>
    </row>
    <row r="673" spans="1:6">
      <c r="A673" s="30"/>
      <c r="B673" s="29"/>
      <c r="C673" s="59"/>
      <c r="D673" s="58"/>
      <c r="E673" s="136"/>
      <c r="F673" s="17"/>
    </row>
    <row r="674" spans="1:6">
      <c r="A674" s="30"/>
      <c r="B674" s="29"/>
      <c r="C674" s="59"/>
      <c r="D674" s="58"/>
      <c r="E674" s="136"/>
      <c r="F674" s="17"/>
    </row>
    <row r="675" spans="1:6">
      <c r="A675" s="30"/>
      <c r="B675" s="29"/>
      <c r="C675" s="59"/>
      <c r="D675" s="58"/>
      <c r="E675" s="136"/>
      <c r="F675" s="17"/>
    </row>
    <row r="676" spans="1:6">
      <c r="A676" s="30"/>
      <c r="B676" s="29"/>
      <c r="C676" s="59"/>
      <c r="D676" s="58"/>
      <c r="E676" s="136"/>
      <c r="F676" s="17"/>
    </row>
    <row r="677" spans="1:6">
      <c r="A677" s="30"/>
      <c r="B677" s="29"/>
      <c r="C677" s="59"/>
      <c r="D677" s="58"/>
      <c r="E677" s="136"/>
      <c r="F677" s="17"/>
    </row>
    <row r="678" spans="1:6">
      <c r="A678" s="30"/>
      <c r="B678" s="29"/>
      <c r="C678" s="59"/>
      <c r="D678" s="58"/>
      <c r="E678" s="136"/>
      <c r="F678" s="17"/>
    </row>
    <row r="679" spans="1:6">
      <c r="A679" s="30"/>
      <c r="B679" s="29"/>
      <c r="C679" s="59"/>
      <c r="D679" s="58"/>
      <c r="E679" s="136"/>
      <c r="F679" s="17"/>
    </row>
    <row r="680" spans="1:6">
      <c r="A680" s="30"/>
      <c r="B680" s="29"/>
      <c r="C680" s="28"/>
      <c r="D680" s="27"/>
      <c r="E680" s="136"/>
      <c r="F680" s="17"/>
    </row>
    <row r="681" spans="1:6">
      <c r="A681" s="30"/>
      <c r="B681" s="29"/>
      <c r="C681" s="59"/>
      <c r="D681" s="58"/>
      <c r="E681" s="136"/>
      <c r="F681" s="17"/>
    </row>
    <row r="682" spans="1:6">
      <c r="A682" s="30"/>
      <c r="B682" s="29"/>
      <c r="C682" s="59"/>
      <c r="D682" s="58"/>
      <c r="E682" s="136"/>
      <c r="F682" s="17"/>
    </row>
    <row r="683" spans="1:6" ht="14.5" thickBot="1">
      <c r="A683" s="25"/>
      <c r="B683" s="24" t="s">
        <v>26</v>
      </c>
      <c r="C683" s="23"/>
      <c r="D683" s="22"/>
      <c r="E683" s="139"/>
      <c r="F683" s="21">
        <f>SUM(F659:F682)</f>
        <v>0</v>
      </c>
    </row>
    <row r="684" spans="1:6" ht="14.5" thickTop="1">
      <c r="A684" s="30"/>
      <c r="B684" s="29"/>
      <c r="C684" s="59"/>
      <c r="D684" s="58"/>
      <c r="E684" s="136"/>
      <c r="F684" s="17"/>
    </row>
    <row r="685" spans="1:6">
      <c r="A685" s="30"/>
      <c r="B685" s="66" t="s">
        <v>202</v>
      </c>
      <c r="C685" s="59"/>
      <c r="D685" s="58"/>
      <c r="E685" s="136"/>
      <c r="F685" s="17"/>
    </row>
    <row r="686" spans="1:6" ht="91.5" customHeight="1">
      <c r="A686" s="30"/>
      <c r="B686" s="65" t="s">
        <v>201</v>
      </c>
      <c r="C686" s="59"/>
      <c r="D686" s="58"/>
      <c r="E686" s="136"/>
      <c r="F686" s="17"/>
    </row>
    <row r="687" spans="1:6" ht="28">
      <c r="A687" s="30" t="s">
        <v>24</v>
      </c>
      <c r="B687" s="64" t="s">
        <v>200</v>
      </c>
      <c r="C687" s="28" t="s">
        <v>192</v>
      </c>
      <c r="D687" s="27">
        <v>1</v>
      </c>
      <c r="E687" s="136"/>
      <c r="F687" s="17">
        <f>E687*D687</f>
        <v>0</v>
      </c>
    </row>
    <row r="688" spans="1:6">
      <c r="A688" s="30"/>
      <c r="B688" s="64"/>
      <c r="C688" s="28"/>
      <c r="D688" s="27"/>
      <c r="E688" s="136"/>
      <c r="F688" s="17"/>
    </row>
    <row r="689" spans="1:6" ht="28">
      <c r="A689" s="30" t="s">
        <v>21</v>
      </c>
      <c r="B689" s="64" t="s">
        <v>199</v>
      </c>
      <c r="C689" s="28" t="s">
        <v>192</v>
      </c>
      <c r="D689" s="27">
        <v>1</v>
      </c>
      <c r="E689" s="136"/>
      <c r="F689" s="17">
        <f t="shared" ref="F689:F691" si="18">E689*D689</f>
        <v>0</v>
      </c>
    </row>
    <row r="690" spans="1:6">
      <c r="A690" s="30"/>
      <c r="B690" s="64"/>
      <c r="C690" s="28"/>
      <c r="D690" s="27"/>
      <c r="E690" s="136"/>
      <c r="F690" s="17"/>
    </row>
    <row r="691" spans="1:6" ht="28">
      <c r="A691" s="30" t="s">
        <v>20</v>
      </c>
      <c r="B691" s="64" t="s">
        <v>198</v>
      </c>
      <c r="C691" s="28" t="s">
        <v>192</v>
      </c>
      <c r="D691" s="27">
        <v>2</v>
      </c>
      <c r="E691" s="136"/>
      <c r="F691" s="17">
        <f t="shared" si="18"/>
        <v>0</v>
      </c>
    </row>
    <row r="692" spans="1:6">
      <c r="A692" s="30"/>
      <c r="B692" s="64"/>
      <c r="C692" s="28"/>
      <c r="D692" s="27"/>
      <c r="E692" s="136"/>
      <c r="F692" s="17"/>
    </row>
    <row r="693" spans="1:6">
      <c r="A693" s="30"/>
      <c r="B693" s="31" t="s">
        <v>197</v>
      </c>
      <c r="C693" s="63"/>
      <c r="D693" s="61"/>
      <c r="E693" s="142"/>
      <c r="F693" s="17"/>
    </row>
    <row r="694" spans="1:6" ht="137.25" customHeight="1">
      <c r="A694" s="30"/>
      <c r="B694" s="31" t="s">
        <v>196</v>
      </c>
      <c r="C694" s="62"/>
      <c r="D694" s="61"/>
      <c r="E694" s="142"/>
      <c r="F694" s="17"/>
    </row>
    <row r="695" spans="1:6" ht="28">
      <c r="A695" s="30" t="s">
        <v>18</v>
      </c>
      <c r="B695" s="29" t="s">
        <v>195</v>
      </c>
      <c r="C695" s="28" t="s">
        <v>192</v>
      </c>
      <c r="D695" s="27">
        <v>1</v>
      </c>
      <c r="E695" s="137"/>
      <c r="F695" s="17">
        <f>E695*D695</f>
        <v>0</v>
      </c>
    </row>
    <row r="696" spans="1:6">
      <c r="A696" s="30"/>
      <c r="B696" s="29"/>
      <c r="C696" s="28"/>
      <c r="D696" s="27"/>
      <c r="E696" s="143"/>
      <c r="F696" s="17"/>
    </row>
    <row r="697" spans="1:6" ht="28">
      <c r="A697" s="30" t="s">
        <v>16</v>
      </c>
      <c r="B697" s="29" t="s">
        <v>194</v>
      </c>
      <c r="C697" s="28" t="s">
        <v>192</v>
      </c>
      <c r="D697" s="27">
        <v>1</v>
      </c>
      <c r="E697" s="137"/>
      <c r="F697" s="17">
        <f t="shared" ref="F697:F699" si="19">E697*D697</f>
        <v>0</v>
      </c>
    </row>
    <row r="698" spans="1:6">
      <c r="A698" s="30"/>
      <c r="B698" s="29"/>
      <c r="C698" s="28"/>
      <c r="D698" s="27"/>
      <c r="E698" s="137"/>
      <c r="F698" s="17"/>
    </row>
    <row r="699" spans="1:6" ht="42">
      <c r="A699" s="30" t="s">
        <v>15</v>
      </c>
      <c r="B699" s="29" t="s">
        <v>193</v>
      </c>
      <c r="C699" s="28" t="s">
        <v>192</v>
      </c>
      <c r="D699" s="27">
        <v>2</v>
      </c>
      <c r="E699" s="151"/>
      <c r="F699" s="17">
        <f t="shared" si="19"/>
        <v>0</v>
      </c>
    </row>
    <row r="700" spans="1:6">
      <c r="A700" s="30"/>
      <c r="B700" s="29"/>
      <c r="C700" s="59"/>
      <c r="D700" s="58"/>
      <c r="E700" s="136"/>
      <c r="F700" s="17"/>
    </row>
    <row r="701" spans="1:6" ht="42">
      <c r="A701" s="30" t="s">
        <v>12</v>
      </c>
      <c r="B701" s="18" t="s">
        <v>436</v>
      </c>
      <c r="C701" s="50" t="s">
        <v>155</v>
      </c>
      <c r="D701" s="34">
        <v>1</v>
      </c>
      <c r="E701" s="130"/>
      <c r="F701" s="60">
        <f>E701*D701</f>
        <v>0</v>
      </c>
    </row>
    <row r="702" spans="1:6">
      <c r="A702" s="30"/>
      <c r="C702" s="50"/>
      <c r="D702" s="34"/>
      <c r="E702" s="130"/>
      <c r="F702" s="60"/>
    </row>
    <row r="703" spans="1:6" ht="14.5" thickBot="1">
      <c r="A703" s="25"/>
      <c r="B703" s="24" t="s">
        <v>26</v>
      </c>
      <c r="C703" s="23"/>
      <c r="D703" s="22"/>
      <c r="E703" s="139"/>
      <c r="F703" s="21">
        <f>SUM(F687:F702)</f>
        <v>0</v>
      </c>
    </row>
    <row r="704" spans="1:6" ht="14.5" thickTop="1">
      <c r="A704" s="30"/>
      <c r="B704" s="29"/>
      <c r="C704" s="59"/>
      <c r="D704" s="58"/>
      <c r="E704" s="136"/>
      <c r="F704" s="17"/>
    </row>
    <row r="705" spans="1:6">
      <c r="A705" s="30"/>
      <c r="B705" s="29"/>
      <c r="C705" s="59"/>
      <c r="D705" s="58"/>
      <c r="E705" s="136"/>
      <c r="F705" s="17"/>
    </row>
    <row r="706" spans="1:6">
      <c r="A706" s="30"/>
      <c r="B706" s="19" t="s">
        <v>5</v>
      </c>
      <c r="C706" s="50"/>
      <c r="D706" s="57"/>
      <c r="E706" s="136"/>
      <c r="F706" s="17"/>
    </row>
    <row r="707" spans="1:6">
      <c r="A707" s="30"/>
      <c r="B707" s="18"/>
      <c r="C707" s="50"/>
      <c r="D707" s="57"/>
      <c r="E707" s="136"/>
      <c r="F707" s="17"/>
    </row>
    <row r="708" spans="1:6">
      <c r="A708" s="30"/>
      <c r="B708" s="18"/>
      <c r="C708" s="50"/>
      <c r="D708" s="57"/>
      <c r="E708" s="136"/>
      <c r="F708" s="17"/>
    </row>
    <row r="709" spans="1:6">
      <c r="A709" s="30"/>
      <c r="B709" s="18" t="s">
        <v>191</v>
      </c>
      <c r="C709" s="50"/>
      <c r="D709" s="57"/>
      <c r="E709" s="136"/>
      <c r="F709" s="17">
        <f>F683</f>
        <v>0</v>
      </c>
    </row>
    <row r="710" spans="1:6">
      <c r="A710" s="30"/>
      <c r="B710" s="18"/>
      <c r="C710" s="50"/>
      <c r="D710" s="57"/>
      <c r="E710" s="136"/>
      <c r="F710" s="17"/>
    </row>
    <row r="711" spans="1:6">
      <c r="A711" s="30"/>
      <c r="B711" s="18"/>
      <c r="C711" s="50"/>
      <c r="D711" s="57"/>
      <c r="E711" s="136"/>
      <c r="F711" s="17"/>
    </row>
    <row r="712" spans="1:6">
      <c r="A712" s="30"/>
      <c r="B712" s="18"/>
      <c r="C712" s="50"/>
      <c r="D712" s="57"/>
      <c r="E712" s="136"/>
      <c r="F712" s="17"/>
    </row>
    <row r="713" spans="1:6">
      <c r="A713" s="30"/>
      <c r="B713" s="18" t="s">
        <v>190</v>
      </c>
      <c r="C713" s="50"/>
      <c r="D713" s="57"/>
      <c r="E713" s="136"/>
      <c r="F713" s="17">
        <f>F703</f>
        <v>0</v>
      </c>
    </row>
    <row r="714" spans="1:6">
      <c r="A714" s="30"/>
      <c r="B714" s="18"/>
      <c r="C714" s="50"/>
      <c r="D714" s="57"/>
      <c r="E714" s="136"/>
      <c r="F714" s="17"/>
    </row>
    <row r="715" spans="1:6">
      <c r="A715" s="30"/>
      <c r="B715" s="18"/>
      <c r="C715" s="50"/>
      <c r="D715" s="57"/>
      <c r="E715" s="136"/>
      <c r="F715" s="17"/>
    </row>
    <row r="716" spans="1:6">
      <c r="A716" s="30"/>
      <c r="B716" s="18"/>
      <c r="C716" s="50"/>
      <c r="D716" s="57"/>
      <c r="E716" s="136"/>
      <c r="F716" s="17"/>
    </row>
    <row r="717" spans="1:6">
      <c r="A717" s="30"/>
      <c r="B717" s="18"/>
      <c r="C717" s="50"/>
      <c r="D717" s="57"/>
      <c r="E717" s="136"/>
      <c r="F717" s="17"/>
    </row>
    <row r="718" spans="1:6">
      <c r="A718" s="30"/>
      <c r="B718" s="18"/>
      <c r="C718" s="50"/>
      <c r="D718" s="57"/>
      <c r="E718" s="136"/>
      <c r="F718" s="17"/>
    </row>
    <row r="719" spans="1:6">
      <c r="A719" s="30"/>
      <c r="B719" s="18"/>
      <c r="C719" s="50"/>
      <c r="D719" s="57"/>
      <c r="E719" s="136"/>
      <c r="F719" s="17"/>
    </row>
    <row r="720" spans="1:6">
      <c r="A720" s="30"/>
      <c r="B720" s="18"/>
      <c r="C720" s="50"/>
      <c r="D720" s="57"/>
      <c r="E720" s="136"/>
      <c r="F720" s="17"/>
    </row>
    <row r="721" spans="1:6">
      <c r="A721" s="30"/>
      <c r="B721" s="18"/>
      <c r="C721" s="50"/>
      <c r="D721" s="57"/>
      <c r="E721" s="136"/>
      <c r="F721" s="17"/>
    </row>
    <row r="722" spans="1:6">
      <c r="A722" s="30"/>
      <c r="B722" s="18"/>
      <c r="C722" s="50"/>
      <c r="D722" s="57"/>
      <c r="E722" s="136"/>
      <c r="F722" s="17"/>
    </row>
    <row r="723" spans="1:6">
      <c r="A723" s="30"/>
      <c r="B723" s="18"/>
      <c r="C723" s="50"/>
      <c r="D723" s="57"/>
      <c r="E723" s="136"/>
      <c r="F723" s="17"/>
    </row>
    <row r="724" spans="1:6">
      <c r="A724" s="30"/>
      <c r="B724" s="18"/>
      <c r="C724" s="50"/>
      <c r="D724" s="57"/>
      <c r="E724" s="136"/>
      <c r="F724" s="17"/>
    </row>
    <row r="725" spans="1:6">
      <c r="A725" s="30"/>
      <c r="B725" s="18"/>
      <c r="C725" s="50"/>
      <c r="D725" s="57"/>
      <c r="E725" s="136"/>
      <c r="F725" s="17"/>
    </row>
    <row r="726" spans="1:6">
      <c r="A726" s="30"/>
      <c r="B726" s="18"/>
      <c r="C726" s="50"/>
      <c r="D726" s="57"/>
      <c r="E726" s="136"/>
      <c r="F726" s="17"/>
    </row>
    <row r="727" spans="1:6">
      <c r="A727" s="30"/>
      <c r="B727" s="18"/>
      <c r="C727" s="50"/>
      <c r="D727" s="57"/>
      <c r="E727" s="136"/>
      <c r="F727" s="17"/>
    </row>
    <row r="728" spans="1:6">
      <c r="A728" s="30"/>
      <c r="B728" s="18"/>
      <c r="C728" s="50"/>
      <c r="D728" s="57"/>
      <c r="E728" s="136"/>
      <c r="F728" s="17"/>
    </row>
    <row r="729" spans="1:6">
      <c r="A729" s="30"/>
      <c r="B729" s="18"/>
      <c r="C729" s="50"/>
      <c r="D729" s="57"/>
      <c r="E729" s="136"/>
      <c r="F729" s="17"/>
    </row>
    <row r="730" spans="1:6">
      <c r="A730" s="30"/>
      <c r="B730" s="18"/>
      <c r="C730" s="50"/>
      <c r="D730" s="57"/>
      <c r="E730" s="136"/>
      <c r="F730" s="17"/>
    </row>
    <row r="731" spans="1:6">
      <c r="A731" s="30"/>
      <c r="B731" s="18"/>
      <c r="C731" s="50"/>
      <c r="D731" s="57"/>
      <c r="E731" s="136"/>
      <c r="F731" s="17"/>
    </row>
    <row r="732" spans="1:6">
      <c r="A732" s="30"/>
      <c r="B732" s="18"/>
      <c r="C732" s="50"/>
      <c r="D732" s="57"/>
      <c r="E732" s="136"/>
      <c r="F732" s="17"/>
    </row>
    <row r="733" spans="1:6">
      <c r="A733" s="30"/>
      <c r="B733" s="18"/>
      <c r="C733" s="50"/>
      <c r="D733" s="57"/>
      <c r="E733" s="136"/>
      <c r="F733" s="17"/>
    </row>
    <row r="734" spans="1:6">
      <c r="A734" s="30"/>
      <c r="B734" s="18"/>
      <c r="C734" s="50"/>
      <c r="D734" s="57"/>
      <c r="E734" s="136"/>
      <c r="F734" s="17"/>
    </row>
    <row r="735" spans="1:6">
      <c r="A735" s="30"/>
      <c r="B735" s="18"/>
      <c r="C735" s="50"/>
      <c r="D735" s="57"/>
      <c r="E735" s="136"/>
      <c r="F735" s="17"/>
    </row>
    <row r="736" spans="1:6">
      <c r="A736" s="30"/>
      <c r="B736" s="18"/>
      <c r="C736" s="50"/>
      <c r="D736" s="57"/>
      <c r="E736" s="136"/>
      <c r="F736" s="17"/>
    </row>
    <row r="737" spans="1:6">
      <c r="A737" s="30"/>
      <c r="B737" s="18"/>
      <c r="C737" s="50"/>
      <c r="D737" s="57"/>
      <c r="E737" s="136"/>
      <c r="F737" s="17"/>
    </row>
    <row r="738" spans="1:6">
      <c r="A738" s="30"/>
      <c r="B738" s="18"/>
      <c r="C738" s="50"/>
      <c r="D738" s="57"/>
      <c r="E738" s="136"/>
      <c r="F738" s="17"/>
    </row>
    <row r="739" spans="1:6">
      <c r="A739" s="30"/>
      <c r="B739" s="18"/>
      <c r="C739" s="50"/>
      <c r="D739" s="57"/>
      <c r="E739" s="136"/>
      <c r="F739" s="17"/>
    </row>
    <row r="740" spans="1:6">
      <c r="A740" s="30"/>
      <c r="B740" s="18"/>
      <c r="C740" s="50"/>
      <c r="D740" s="57"/>
      <c r="E740" s="136"/>
      <c r="F740" s="17"/>
    </row>
    <row r="741" spans="1:6">
      <c r="A741" s="30"/>
      <c r="B741" s="18"/>
      <c r="C741" s="50"/>
      <c r="D741" s="57"/>
      <c r="E741" s="136"/>
      <c r="F741" s="17"/>
    </row>
    <row r="742" spans="1:6">
      <c r="A742" s="30"/>
      <c r="B742" s="18"/>
      <c r="C742" s="50"/>
      <c r="D742" s="57"/>
      <c r="E742" s="136"/>
      <c r="F742" s="17"/>
    </row>
    <row r="743" spans="1:6">
      <c r="A743" s="30"/>
      <c r="B743" s="18"/>
      <c r="C743" s="50"/>
      <c r="D743" s="57"/>
      <c r="E743" s="136"/>
      <c r="F743" s="17"/>
    </row>
    <row r="744" spans="1:6">
      <c r="A744" s="30"/>
      <c r="B744" s="18"/>
      <c r="C744" s="50"/>
      <c r="D744" s="57"/>
      <c r="E744" s="136"/>
      <c r="F744" s="17"/>
    </row>
    <row r="745" spans="1:6">
      <c r="A745" s="30"/>
      <c r="B745" s="18"/>
      <c r="C745" s="50"/>
      <c r="D745" s="57"/>
      <c r="E745" s="136"/>
      <c r="F745" s="17"/>
    </row>
    <row r="746" spans="1:6">
      <c r="A746" s="30"/>
      <c r="B746" s="18"/>
      <c r="C746" s="50"/>
      <c r="D746" s="57"/>
      <c r="E746" s="136"/>
      <c r="F746" s="17"/>
    </row>
    <row r="747" spans="1:6">
      <c r="A747" s="30"/>
      <c r="B747" s="18"/>
      <c r="C747" s="50"/>
      <c r="D747" s="57"/>
      <c r="E747" s="136"/>
      <c r="F747" s="17"/>
    </row>
    <row r="748" spans="1:6">
      <c r="A748" s="30"/>
      <c r="B748" s="18"/>
      <c r="C748" s="50"/>
      <c r="D748" s="57"/>
      <c r="E748" s="136"/>
      <c r="F748" s="17"/>
    </row>
    <row r="749" spans="1:6">
      <c r="A749" s="30"/>
      <c r="B749" s="18"/>
      <c r="C749" s="50"/>
      <c r="D749" s="57"/>
      <c r="E749" s="136"/>
      <c r="F749" s="17"/>
    </row>
    <row r="750" spans="1:6">
      <c r="A750" s="30"/>
      <c r="B750" s="18"/>
      <c r="C750" s="50"/>
      <c r="D750" s="57"/>
      <c r="E750" s="136"/>
      <c r="F750" s="17"/>
    </row>
    <row r="751" spans="1:6">
      <c r="A751" s="30"/>
      <c r="B751" s="18"/>
      <c r="C751" s="50"/>
      <c r="D751" s="57"/>
      <c r="E751" s="136"/>
      <c r="F751" s="17"/>
    </row>
    <row r="752" spans="1:6" s="44" customFormat="1" ht="32.25" customHeight="1" thickBot="1">
      <c r="A752" s="48"/>
      <c r="B752" s="10" t="s">
        <v>189</v>
      </c>
      <c r="C752" s="47"/>
      <c r="D752" s="46"/>
      <c r="E752" s="144"/>
      <c r="F752" s="45">
        <f>SUM(F709:F751)</f>
        <v>0</v>
      </c>
    </row>
    <row r="753" spans="1:8" ht="14.5" thickTop="1">
      <c r="A753" s="30"/>
      <c r="B753" s="36" t="s">
        <v>188</v>
      </c>
      <c r="C753" s="50"/>
      <c r="D753" s="57"/>
      <c r="E753" s="136"/>
      <c r="F753" s="17"/>
    </row>
    <row r="754" spans="1:8">
      <c r="A754" s="30"/>
      <c r="B754" s="36"/>
      <c r="C754" s="50"/>
      <c r="D754" s="57"/>
      <c r="E754" s="136"/>
      <c r="F754" s="17"/>
    </row>
    <row r="755" spans="1:8">
      <c r="A755" s="30"/>
      <c r="B755" s="36" t="s">
        <v>187</v>
      </c>
      <c r="C755" s="50"/>
      <c r="D755" s="57"/>
      <c r="E755" s="136"/>
      <c r="F755" s="17"/>
    </row>
    <row r="756" spans="1:8">
      <c r="A756" s="30"/>
      <c r="B756" s="36"/>
      <c r="C756" s="35"/>
      <c r="D756" s="57"/>
      <c r="E756" s="136"/>
      <c r="F756" s="17"/>
    </row>
    <row r="757" spans="1:8" s="11" customFormat="1" ht="41.25" customHeight="1">
      <c r="A757" s="123"/>
      <c r="B757" s="31" t="s">
        <v>186</v>
      </c>
      <c r="C757" s="14"/>
      <c r="D757" s="13"/>
      <c r="E757" s="145"/>
      <c r="F757" s="56"/>
      <c r="G757" s="20"/>
    </row>
    <row r="758" spans="1:8" s="55" customFormat="1" ht="41.25" customHeight="1">
      <c r="A758" s="163"/>
      <c r="B758" s="31" t="s">
        <v>185</v>
      </c>
      <c r="C758" s="14"/>
      <c r="D758" s="13"/>
      <c r="E758" s="145"/>
      <c r="F758" s="56"/>
      <c r="G758" s="20"/>
    </row>
    <row r="759" spans="1:8" s="11" customFormat="1">
      <c r="A759" s="16"/>
      <c r="B759" s="31" t="s">
        <v>184</v>
      </c>
      <c r="C759" s="14"/>
      <c r="D759" s="13"/>
      <c r="E759" s="146"/>
      <c r="F759" s="12"/>
      <c r="H759" s="20"/>
    </row>
    <row r="760" spans="1:8" s="11" customFormat="1" ht="56">
      <c r="A760" s="16"/>
      <c r="B760" s="31" t="s">
        <v>183</v>
      </c>
      <c r="C760" s="14"/>
      <c r="D760" s="13"/>
      <c r="E760" s="146"/>
      <c r="F760" s="17"/>
      <c r="H760" s="20"/>
    </row>
    <row r="761" spans="1:8" ht="84">
      <c r="A761" s="30" t="s">
        <v>24</v>
      </c>
      <c r="B761" s="29" t="s">
        <v>182</v>
      </c>
      <c r="C761" s="28" t="s">
        <v>13</v>
      </c>
      <c r="D761" s="27">
        <v>2</v>
      </c>
      <c r="E761" s="137"/>
      <c r="F761" s="17">
        <f>E761*D761</f>
        <v>0</v>
      </c>
    </row>
    <row r="762" spans="1:8" ht="98">
      <c r="A762" s="30" t="s">
        <v>21</v>
      </c>
      <c r="B762" s="29" t="s">
        <v>181</v>
      </c>
      <c r="C762" s="28" t="s">
        <v>13</v>
      </c>
      <c r="D762" s="27">
        <v>1</v>
      </c>
      <c r="E762" s="137"/>
      <c r="F762" s="17">
        <f t="shared" ref="F762:F767" si="20">E762*D762</f>
        <v>0</v>
      </c>
    </row>
    <row r="763" spans="1:8" ht="98">
      <c r="A763" s="30" t="s">
        <v>20</v>
      </c>
      <c r="B763" s="29" t="s">
        <v>180</v>
      </c>
      <c r="C763" s="28" t="s">
        <v>13</v>
      </c>
      <c r="D763" s="27">
        <v>1</v>
      </c>
      <c r="E763" s="137"/>
      <c r="F763" s="17">
        <f t="shared" si="20"/>
        <v>0</v>
      </c>
    </row>
    <row r="764" spans="1:8" ht="56">
      <c r="A764" s="30" t="s">
        <v>18</v>
      </c>
      <c r="B764" s="29" t="s">
        <v>179</v>
      </c>
      <c r="C764" s="28" t="s">
        <v>13</v>
      </c>
      <c r="D764" s="27">
        <v>2</v>
      </c>
      <c r="E764" s="137"/>
      <c r="F764" s="17">
        <f t="shared" si="20"/>
        <v>0</v>
      </c>
    </row>
    <row r="765" spans="1:8" ht="28">
      <c r="A765" s="30" t="s">
        <v>16</v>
      </c>
      <c r="B765" s="29" t="s">
        <v>178</v>
      </c>
      <c r="C765" s="28" t="s">
        <v>10</v>
      </c>
      <c r="D765" s="27">
        <v>2</v>
      </c>
      <c r="E765" s="137"/>
      <c r="F765" s="17">
        <f t="shared" si="20"/>
        <v>0</v>
      </c>
    </row>
    <row r="766" spans="1:8" ht="28">
      <c r="A766" s="30" t="s">
        <v>15</v>
      </c>
      <c r="B766" s="29" t="s">
        <v>177</v>
      </c>
      <c r="C766" s="28" t="s">
        <v>10</v>
      </c>
      <c r="D766" s="27">
        <v>2</v>
      </c>
      <c r="E766" s="137"/>
      <c r="F766" s="17">
        <f t="shared" si="20"/>
        <v>0</v>
      </c>
    </row>
    <row r="767" spans="1:8" ht="42">
      <c r="A767" s="30" t="s">
        <v>12</v>
      </c>
      <c r="B767" s="29" t="s">
        <v>176</v>
      </c>
      <c r="C767" s="28" t="s">
        <v>10</v>
      </c>
      <c r="D767" s="27">
        <v>2</v>
      </c>
      <c r="E767" s="137"/>
      <c r="F767" s="17">
        <f t="shared" si="20"/>
        <v>0</v>
      </c>
    </row>
    <row r="768" spans="1:8" s="20" customFormat="1" ht="14.25" customHeight="1">
      <c r="A768" s="54"/>
      <c r="B768" s="53"/>
      <c r="C768" s="13"/>
      <c r="D768" s="52"/>
      <c r="E768" s="146"/>
      <c r="F768" s="12"/>
    </row>
    <row r="769" spans="1:6" ht="14.5" thickBot="1">
      <c r="A769" s="25"/>
      <c r="B769" s="24" t="s">
        <v>26</v>
      </c>
      <c r="C769" s="23"/>
      <c r="D769" s="22"/>
      <c r="E769" s="139"/>
      <c r="F769" s="21">
        <f>SUM(F761:F768)</f>
        <v>0</v>
      </c>
    </row>
    <row r="770" spans="1:6" ht="14.5" thickTop="1">
      <c r="A770" s="30"/>
      <c r="B770" s="51"/>
      <c r="C770" s="50"/>
      <c r="D770" s="34"/>
      <c r="E770" s="130"/>
      <c r="F770" s="32"/>
    </row>
    <row r="771" spans="1:6" ht="42">
      <c r="A771" s="30" t="s">
        <v>24</v>
      </c>
      <c r="B771" s="29" t="s">
        <v>175</v>
      </c>
      <c r="C771" s="28" t="s">
        <v>13</v>
      </c>
      <c r="D771" s="27">
        <v>2</v>
      </c>
      <c r="E771" s="137"/>
      <c r="F771" s="17">
        <f>E771*D771</f>
        <v>0</v>
      </c>
    </row>
    <row r="772" spans="1:6" ht="140">
      <c r="A772" s="30" t="s">
        <v>21</v>
      </c>
      <c r="B772" s="29" t="s">
        <v>174</v>
      </c>
      <c r="C772" s="28" t="s">
        <v>10</v>
      </c>
      <c r="D772" s="27">
        <v>2</v>
      </c>
      <c r="E772" s="137"/>
      <c r="F772" s="17">
        <f t="shared" ref="F772:F794" si="21">E772*D772</f>
        <v>0</v>
      </c>
    </row>
    <row r="773" spans="1:6" ht="98">
      <c r="A773" s="30" t="s">
        <v>20</v>
      </c>
      <c r="B773" s="29" t="s">
        <v>173</v>
      </c>
      <c r="C773" s="28" t="s">
        <v>13</v>
      </c>
      <c r="D773" s="27">
        <v>0</v>
      </c>
      <c r="E773" s="137"/>
      <c r="F773" s="17">
        <f t="shared" si="21"/>
        <v>0</v>
      </c>
    </row>
    <row r="774" spans="1:6" ht="70">
      <c r="A774" s="30" t="s">
        <v>18</v>
      </c>
      <c r="B774" s="29" t="s">
        <v>172</v>
      </c>
      <c r="C774" s="28" t="s">
        <v>13</v>
      </c>
      <c r="D774" s="27">
        <v>1</v>
      </c>
      <c r="E774" s="137"/>
      <c r="F774" s="17">
        <f t="shared" si="21"/>
        <v>0</v>
      </c>
    </row>
    <row r="775" spans="1:6" ht="70">
      <c r="A775" s="30" t="s">
        <v>16</v>
      </c>
      <c r="B775" s="29" t="s">
        <v>171</v>
      </c>
      <c r="C775" s="28" t="s">
        <v>13</v>
      </c>
      <c r="D775" s="27">
        <v>0</v>
      </c>
      <c r="E775" s="137"/>
      <c r="F775" s="17">
        <f t="shared" si="21"/>
        <v>0</v>
      </c>
    </row>
    <row r="776" spans="1:6" s="20" customFormat="1" ht="15" customHeight="1">
      <c r="A776" s="16"/>
      <c r="B776" s="31" t="s">
        <v>170</v>
      </c>
      <c r="C776" s="14"/>
      <c r="D776" s="13"/>
      <c r="E776" s="146"/>
      <c r="F776" s="17"/>
    </row>
    <row r="777" spans="1:6" ht="70">
      <c r="A777" s="30" t="s">
        <v>15</v>
      </c>
      <c r="B777" s="29" t="s">
        <v>437</v>
      </c>
      <c r="C777" s="28" t="s">
        <v>13</v>
      </c>
      <c r="D777" s="27">
        <v>1</v>
      </c>
      <c r="E777" s="137"/>
      <c r="F777" s="17">
        <f t="shared" si="21"/>
        <v>0</v>
      </c>
    </row>
    <row r="778" spans="1:6">
      <c r="A778" s="30"/>
      <c r="B778" s="29"/>
      <c r="C778" s="164"/>
      <c r="D778" s="27"/>
      <c r="E778" s="137"/>
      <c r="F778" s="17"/>
    </row>
    <row r="779" spans="1:6">
      <c r="A779" s="30"/>
      <c r="B779" s="29"/>
      <c r="C779" s="164"/>
      <c r="D779" s="27"/>
      <c r="E779" s="137"/>
      <c r="F779" s="17"/>
    </row>
    <row r="780" spans="1:6">
      <c r="A780" s="30"/>
      <c r="B780" s="29"/>
      <c r="C780" s="164"/>
      <c r="D780" s="27"/>
      <c r="E780" s="137"/>
      <c r="F780" s="17"/>
    </row>
    <row r="781" spans="1:6">
      <c r="A781" s="30"/>
      <c r="B781" s="29"/>
      <c r="C781" s="164"/>
      <c r="D781" s="27"/>
      <c r="E781" s="137"/>
      <c r="F781" s="17"/>
    </row>
    <row r="782" spans="1:6">
      <c r="A782" s="30"/>
      <c r="B782" s="29"/>
      <c r="C782" s="164"/>
      <c r="D782" s="27"/>
      <c r="E782" s="137"/>
      <c r="F782" s="17"/>
    </row>
    <row r="783" spans="1:6">
      <c r="A783" s="30"/>
      <c r="B783" s="29"/>
      <c r="C783" s="164"/>
      <c r="D783" s="27"/>
      <c r="E783" s="137"/>
      <c r="F783" s="17"/>
    </row>
    <row r="784" spans="1:6">
      <c r="A784" s="30"/>
      <c r="B784" s="29"/>
      <c r="C784" s="164"/>
      <c r="D784" s="27"/>
      <c r="E784" s="137"/>
      <c r="F784" s="17"/>
    </row>
    <row r="785" spans="1:7">
      <c r="A785" s="30"/>
      <c r="B785" s="29"/>
      <c r="C785" s="164"/>
      <c r="D785" s="27"/>
      <c r="E785" s="137"/>
      <c r="F785" s="17"/>
    </row>
    <row r="786" spans="1:7">
      <c r="A786" s="30"/>
      <c r="B786" s="29"/>
      <c r="C786" s="164"/>
      <c r="D786" s="27"/>
      <c r="E786" s="137"/>
      <c r="F786" s="17"/>
    </row>
    <row r="787" spans="1:7">
      <c r="A787" s="30"/>
      <c r="B787" s="29"/>
      <c r="C787" s="164"/>
      <c r="D787" s="27"/>
      <c r="E787" s="137"/>
      <c r="F787" s="17"/>
    </row>
    <row r="788" spans="1:7">
      <c r="A788" s="30"/>
      <c r="B788" s="29"/>
      <c r="C788" s="164"/>
      <c r="D788" s="27"/>
      <c r="E788" s="137"/>
      <c r="F788" s="17"/>
    </row>
    <row r="789" spans="1:7">
      <c r="A789" s="30"/>
      <c r="B789" s="29"/>
      <c r="C789" s="164"/>
      <c r="D789" s="27"/>
      <c r="E789" s="137"/>
      <c r="F789" s="17"/>
    </row>
    <row r="790" spans="1:7" ht="14.5" thickBot="1">
      <c r="A790" s="25"/>
      <c r="B790" s="24" t="s">
        <v>26</v>
      </c>
      <c r="C790" s="23"/>
      <c r="D790" s="22"/>
      <c r="E790" s="139"/>
      <c r="F790" s="21">
        <f>SUM(F771:F789)</f>
        <v>0</v>
      </c>
    </row>
    <row r="791" spans="1:7" ht="14.5" thickTop="1">
      <c r="A791" s="30"/>
      <c r="B791" s="29"/>
      <c r="C791" s="164"/>
      <c r="D791" s="27"/>
      <c r="E791" s="137"/>
      <c r="F791" s="17"/>
    </row>
    <row r="792" spans="1:7">
      <c r="A792" s="30"/>
      <c r="B792" s="29"/>
      <c r="C792" s="164"/>
      <c r="D792" s="27"/>
      <c r="E792" s="137"/>
      <c r="F792" s="17"/>
    </row>
    <row r="793" spans="1:7" s="11" customFormat="1">
      <c r="A793" s="16"/>
      <c r="B793" s="31" t="s">
        <v>169</v>
      </c>
      <c r="C793" s="14"/>
      <c r="D793" s="13"/>
      <c r="E793" s="146"/>
      <c r="F793" s="17"/>
    </row>
    <row r="794" spans="1:7" ht="182">
      <c r="A794" s="30" t="s">
        <v>12</v>
      </c>
      <c r="B794" s="29" t="s">
        <v>168</v>
      </c>
      <c r="C794" s="28" t="s">
        <v>13</v>
      </c>
      <c r="D794" s="27">
        <v>1</v>
      </c>
      <c r="E794" s="137"/>
      <c r="F794" s="17">
        <f t="shared" si="21"/>
        <v>0</v>
      </c>
      <c r="G794" s="150"/>
    </row>
    <row r="795" spans="1:7" s="11" customFormat="1">
      <c r="A795" s="16"/>
      <c r="B795" s="49"/>
      <c r="C795" s="14"/>
      <c r="D795" s="13"/>
      <c r="E795" s="146"/>
      <c r="F795" s="12"/>
    </row>
    <row r="796" spans="1:7" s="20" customFormat="1" ht="14.25" customHeight="1">
      <c r="A796" s="16"/>
      <c r="B796" s="31" t="s">
        <v>167</v>
      </c>
      <c r="C796" s="14"/>
      <c r="D796" s="13"/>
      <c r="E796" s="146"/>
      <c r="F796" s="12"/>
    </row>
    <row r="797" spans="1:7" ht="70">
      <c r="A797" s="30" t="s">
        <v>24</v>
      </c>
      <c r="B797" s="29" t="s">
        <v>166</v>
      </c>
      <c r="C797" s="28" t="s">
        <v>13</v>
      </c>
      <c r="D797" s="27">
        <v>1</v>
      </c>
      <c r="E797" s="137"/>
      <c r="F797" s="17">
        <f>E797*D797</f>
        <v>0</v>
      </c>
    </row>
    <row r="798" spans="1:7" s="11" customFormat="1" ht="28">
      <c r="A798" s="16"/>
      <c r="B798" s="31" t="s">
        <v>165</v>
      </c>
      <c r="C798" s="14"/>
      <c r="D798" s="13"/>
      <c r="E798" s="146"/>
      <c r="F798" s="17"/>
    </row>
    <row r="799" spans="1:7" s="11" customFormat="1" ht="70">
      <c r="A799" s="16"/>
      <c r="B799" s="31" t="s">
        <v>164</v>
      </c>
      <c r="C799" s="14"/>
      <c r="D799" s="13"/>
      <c r="E799" s="146"/>
      <c r="F799" s="17"/>
    </row>
    <row r="800" spans="1:7" s="11" customFormat="1" ht="13.5" customHeight="1">
      <c r="A800" s="16"/>
      <c r="B800" s="31" t="s">
        <v>163</v>
      </c>
      <c r="C800" s="14"/>
      <c r="D800" s="13"/>
      <c r="E800" s="146"/>
      <c r="F800" s="17"/>
    </row>
    <row r="801" spans="1:7">
      <c r="A801" s="30" t="s">
        <v>21</v>
      </c>
      <c r="B801" s="29" t="s">
        <v>162</v>
      </c>
      <c r="C801" s="28" t="s">
        <v>7</v>
      </c>
      <c r="D801" s="27">
        <v>36</v>
      </c>
      <c r="E801" s="137"/>
      <c r="F801" s="17">
        <f t="shared" ref="F801:F817" si="22">E801*D801</f>
        <v>0</v>
      </c>
    </row>
    <row r="802" spans="1:7">
      <c r="A802" s="30" t="s">
        <v>20</v>
      </c>
      <c r="B802" s="29" t="s">
        <v>161</v>
      </c>
      <c r="C802" s="28" t="s">
        <v>7</v>
      </c>
      <c r="D802" s="27">
        <v>55</v>
      </c>
      <c r="E802" s="137"/>
      <c r="F802" s="17">
        <f t="shared" si="22"/>
        <v>0</v>
      </c>
    </row>
    <row r="803" spans="1:7">
      <c r="A803" s="30" t="s">
        <v>18</v>
      </c>
      <c r="B803" s="29" t="s">
        <v>160</v>
      </c>
      <c r="C803" s="28" t="s">
        <v>7</v>
      </c>
      <c r="D803" s="27">
        <v>35</v>
      </c>
      <c r="E803" s="137"/>
      <c r="F803" s="17">
        <f t="shared" si="22"/>
        <v>0</v>
      </c>
    </row>
    <row r="804" spans="1:7">
      <c r="A804" s="30" t="s">
        <v>16</v>
      </c>
      <c r="B804" s="29" t="s">
        <v>159</v>
      </c>
      <c r="C804" s="28" t="s">
        <v>13</v>
      </c>
      <c r="D804" s="27">
        <v>2</v>
      </c>
      <c r="E804" s="137"/>
      <c r="F804" s="17">
        <f t="shared" si="22"/>
        <v>0</v>
      </c>
    </row>
    <row r="805" spans="1:7">
      <c r="A805" s="30" t="s">
        <v>15</v>
      </c>
      <c r="B805" s="29" t="s">
        <v>140</v>
      </c>
      <c r="C805" s="28" t="s">
        <v>13</v>
      </c>
      <c r="D805" s="27">
        <v>4</v>
      </c>
      <c r="E805" s="137"/>
      <c r="F805" s="17">
        <f t="shared" si="22"/>
        <v>0</v>
      </c>
    </row>
    <row r="806" spans="1:7">
      <c r="A806" s="30" t="s">
        <v>12</v>
      </c>
      <c r="B806" s="29" t="s">
        <v>158</v>
      </c>
      <c r="C806" s="28" t="s">
        <v>13</v>
      </c>
      <c r="D806" s="27">
        <v>4</v>
      </c>
      <c r="E806" s="137"/>
      <c r="F806" s="17">
        <f t="shared" si="22"/>
        <v>0</v>
      </c>
    </row>
    <row r="807" spans="1:7">
      <c r="A807" s="30" t="s">
        <v>9</v>
      </c>
      <c r="B807" s="29" t="s">
        <v>157</v>
      </c>
      <c r="C807" s="28" t="s">
        <v>13</v>
      </c>
      <c r="D807" s="27">
        <v>4</v>
      </c>
      <c r="E807" s="137"/>
      <c r="F807" s="17">
        <f t="shared" si="22"/>
        <v>0</v>
      </c>
    </row>
    <row r="808" spans="1:7" ht="56">
      <c r="A808" s="30" t="s">
        <v>51</v>
      </c>
      <c r="B808" s="29" t="s">
        <v>156</v>
      </c>
      <c r="C808" s="28" t="s">
        <v>155</v>
      </c>
      <c r="D808" s="27">
        <v>1</v>
      </c>
      <c r="E808" s="137"/>
      <c r="F808" s="17">
        <f t="shared" si="22"/>
        <v>0</v>
      </c>
    </row>
    <row r="809" spans="1:7">
      <c r="A809" s="30"/>
      <c r="B809" s="29"/>
      <c r="C809" s="164"/>
      <c r="D809" s="27"/>
      <c r="E809" s="137"/>
      <c r="F809" s="17"/>
    </row>
    <row r="810" spans="1:7">
      <c r="A810" s="30"/>
      <c r="B810" s="29"/>
      <c r="C810" s="164"/>
      <c r="D810" s="27"/>
      <c r="E810" s="137"/>
      <c r="F810" s="17"/>
    </row>
    <row r="811" spans="1:7">
      <c r="A811" s="30"/>
      <c r="B811" s="29"/>
      <c r="C811" s="164"/>
      <c r="D811" s="27"/>
      <c r="E811" s="137"/>
      <c r="F811" s="17"/>
    </row>
    <row r="812" spans="1:7">
      <c r="A812" s="30"/>
      <c r="B812" s="29"/>
      <c r="C812" s="164"/>
      <c r="D812" s="27"/>
      <c r="E812" s="137"/>
      <c r="F812" s="17"/>
    </row>
    <row r="813" spans="1:7" ht="14.5" thickBot="1">
      <c r="A813" s="25"/>
      <c r="B813" s="24" t="s">
        <v>26</v>
      </c>
      <c r="C813" s="23"/>
      <c r="D813" s="22"/>
      <c r="E813" s="139"/>
      <c r="F813" s="21">
        <f>SUM(F794:F812)</f>
        <v>0</v>
      </c>
    </row>
    <row r="814" spans="1:7" ht="14.5" thickTop="1">
      <c r="A814" s="30"/>
      <c r="B814" s="29"/>
      <c r="C814" s="164"/>
      <c r="D814" s="27"/>
      <c r="E814" s="137"/>
      <c r="F814" s="17"/>
    </row>
    <row r="815" spans="1:7" s="11" customFormat="1" ht="12.75" customHeight="1">
      <c r="A815" s="16"/>
      <c r="B815" s="31" t="s">
        <v>154</v>
      </c>
      <c r="C815" s="14"/>
      <c r="D815" s="13"/>
      <c r="E815" s="146"/>
      <c r="F815" s="17"/>
      <c r="G815" s="20"/>
    </row>
    <row r="816" spans="1:7" ht="70">
      <c r="A816" s="30" t="s">
        <v>49</v>
      </c>
      <c r="B816" s="29" t="s">
        <v>153</v>
      </c>
      <c r="C816" s="28" t="s">
        <v>13</v>
      </c>
      <c r="D816" s="27">
        <v>1</v>
      </c>
      <c r="E816" s="137"/>
      <c r="F816" s="17">
        <f t="shared" si="22"/>
        <v>0</v>
      </c>
    </row>
    <row r="817" spans="1:6" ht="84">
      <c r="A817" s="30" t="s">
        <v>47</v>
      </c>
      <c r="B817" s="29" t="s">
        <v>444</v>
      </c>
      <c r="C817" s="28" t="s">
        <v>13</v>
      </c>
      <c r="D817" s="27">
        <v>1</v>
      </c>
      <c r="E817" s="137"/>
      <c r="F817" s="17">
        <f t="shared" si="22"/>
        <v>0</v>
      </c>
    </row>
    <row r="818" spans="1:6" s="11" customFormat="1" ht="14.25" customHeight="1">
      <c r="A818" s="16"/>
      <c r="B818" s="31" t="s">
        <v>152</v>
      </c>
      <c r="C818" s="14"/>
      <c r="D818" s="13"/>
      <c r="E818" s="146"/>
      <c r="F818" s="12"/>
    </row>
    <row r="819" spans="1:6" ht="56">
      <c r="A819" s="30" t="s">
        <v>24</v>
      </c>
      <c r="B819" s="29" t="s">
        <v>151</v>
      </c>
      <c r="C819" s="28" t="s">
        <v>7</v>
      </c>
      <c r="D819" s="27">
        <v>45</v>
      </c>
      <c r="E819" s="137"/>
      <c r="F819" s="17">
        <f>E819*D819</f>
        <v>0</v>
      </c>
    </row>
    <row r="820" spans="1:6" ht="56">
      <c r="A820" s="30" t="s">
        <v>21</v>
      </c>
      <c r="B820" s="29" t="s">
        <v>150</v>
      </c>
      <c r="C820" s="28" t="s">
        <v>13</v>
      </c>
      <c r="D820" s="27">
        <v>1</v>
      </c>
      <c r="E820" s="137"/>
      <c r="F820" s="17">
        <f t="shared" ref="F820:F836" si="23">E820*D820</f>
        <v>0</v>
      </c>
    </row>
    <row r="821" spans="1:6" ht="42">
      <c r="A821" s="30" t="s">
        <v>20</v>
      </c>
      <c r="B821" s="29" t="s">
        <v>149</v>
      </c>
      <c r="C821" s="28" t="s">
        <v>13</v>
      </c>
      <c r="D821" s="27">
        <v>1</v>
      </c>
      <c r="E821" s="137"/>
      <c r="F821" s="17">
        <f t="shared" si="23"/>
        <v>0</v>
      </c>
    </row>
    <row r="822" spans="1:6" ht="28">
      <c r="A822" s="30" t="s">
        <v>18</v>
      </c>
      <c r="B822" s="29" t="s">
        <v>148</v>
      </c>
      <c r="C822" s="28" t="s">
        <v>147</v>
      </c>
      <c r="D822" s="27">
        <v>36</v>
      </c>
      <c r="E822" s="137"/>
      <c r="F822" s="17">
        <f t="shared" si="23"/>
        <v>0</v>
      </c>
    </row>
    <row r="823" spans="1:6" ht="28">
      <c r="A823" s="30" t="s">
        <v>16</v>
      </c>
      <c r="B823" s="29" t="s">
        <v>146</v>
      </c>
      <c r="C823" s="28" t="s">
        <v>145</v>
      </c>
      <c r="D823" s="27">
        <v>2</v>
      </c>
      <c r="E823" s="137"/>
      <c r="F823" s="17">
        <f t="shared" si="23"/>
        <v>0</v>
      </c>
    </row>
    <row r="824" spans="1:6" ht="56">
      <c r="A824" s="30" t="s">
        <v>15</v>
      </c>
      <c r="B824" s="29" t="s">
        <v>144</v>
      </c>
      <c r="C824" s="28" t="s">
        <v>13</v>
      </c>
      <c r="D824" s="27">
        <v>1</v>
      </c>
      <c r="E824" s="137"/>
      <c r="F824" s="17">
        <f t="shared" si="23"/>
        <v>0</v>
      </c>
    </row>
    <row r="825" spans="1:6" s="11" customFormat="1">
      <c r="A825" s="16"/>
      <c r="B825" s="31" t="s">
        <v>143</v>
      </c>
      <c r="C825" s="14"/>
      <c r="D825" s="13"/>
      <c r="E825" s="146"/>
      <c r="F825" s="17"/>
    </row>
    <row r="826" spans="1:6" ht="28">
      <c r="A826" s="30" t="s">
        <v>12</v>
      </c>
      <c r="B826" s="29" t="s">
        <v>142</v>
      </c>
      <c r="C826" s="28" t="s">
        <v>7</v>
      </c>
      <c r="D826" s="27">
        <v>30</v>
      </c>
      <c r="E826" s="137"/>
      <c r="F826" s="17">
        <f t="shared" si="23"/>
        <v>0</v>
      </c>
    </row>
    <row r="827" spans="1:6">
      <c r="A827" s="30" t="s">
        <v>9</v>
      </c>
      <c r="B827" s="29" t="s">
        <v>141</v>
      </c>
      <c r="C827" s="28" t="s">
        <v>10</v>
      </c>
      <c r="D827" s="27">
        <v>2</v>
      </c>
      <c r="E827" s="137"/>
      <c r="F827" s="17">
        <f t="shared" si="23"/>
        <v>0</v>
      </c>
    </row>
    <row r="828" spans="1:6">
      <c r="A828" s="30" t="s">
        <v>51</v>
      </c>
      <c r="B828" s="29" t="s">
        <v>140</v>
      </c>
      <c r="C828" s="28" t="s">
        <v>10</v>
      </c>
      <c r="D828" s="27">
        <v>2</v>
      </c>
      <c r="E828" s="137"/>
      <c r="F828" s="17">
        <f t="shared" si="23"/>
        <v>0</v>
      </c>
    </row>
    <row r="829" spans="1:6" ht="42">
      <c r="A829" s="30" t="s">
        <v>49</v>
      </c>
      <c r="B829" s="29" t="s">
        <v>139</v>
      </c>
      <c r="C829" s="28" t="s">
        <v>7</v>
      </c>
      <c r="D829" s="27">
        <v>36</v>
      </c>
      <c r="E829" s="137"/>
      <c r="F829" s="17">
        <f t="shared" si="23"/>
        <v>0</v>
      </c>
    </row>
    <row r="830" spans="1:6" ht="98">
      <c r="A830" s="30" t="s">
        <v>47</v>
      </c>
      <c r="B830" s="29" t="s">
        <v>138</v>
      </c>
      <c r="C830" s="28" t="s">
        <v>10</v>
      </c>
      <c r="D830" s="27">
        <v>1</v>
      </c>
      <c r="E830" s="137"/>
      <c r="F830" s="17">
        <f t="shared" si="23"/>
        <v>0</v>
      </c>
    </row>
    <row r="831" spans="1:6">
      <c r="A831" s="30"/>
      <c r="B831" s="29"/>
      <c r="C831" s="164"/>
      <c r="D831" s="27"/>
      <c r="E831" s="137"/>
      <c r="F831" s="17"/>
    </row>
    <row r="832" spans="1:6" ht="14.5" thickBot="1">
      <c r="A832" s="25"/>
      <c r="B832" s="24" t="s">
        <v>26</v>
      </c>
      <c r="C832" s="23"/>
      <c r="D832" s="22"/>
      <c r="E832" s="139"/>
      <c r="F832" s="21">
        <f>SUM(F816:F831)</f>
        <v>0</v>
      </c>
    </row>
    <row r="833" spans="1:6" ht="14.5" thickTop="1">
      <c r="A833" s="30"/>
      <c r="B833" s="29"/>
      <c r="C833" s="164"/>
      <c r="D833" s="27"/>
      <c r="E833" s="137"/>
      <c r="F833" s="17"/>
    </row>
    <row r="834" spans="1:6" s="11" customFormat="1">
      <c r="A834" s="16"/>
      <c r="B834" s="31" t="s">
        <v>137</v>
      </c>
      <c r="C834" s="14"/>
      <c r="D834" s="13"/>
      <c r="E834" s="146"/>
      <c r="F834" s="17"/>
    </row>
    <row r="835" spans="1:6" s="11" customFormat="1" ht="98">
      <c r="A835" s="16"/>
      <c r="B835" s="31" t="s">
        <v>136</v>
      </c>
      <c r="C835" s="14"/>
      <c r="D835" s="13"/>
      <c r="E835" s="146"/>
      <c r="F835" s="17"/>
    </row>
    <row r="836" spans="1:6" ht="184.75" customHeight="1">
      <c r="A836" s="30" t="s">
        <v>45</v>
      </c>
      <c r="B836" s="29" t="s">
        <v>135</v>
      </c>
      <c r="C836" s="28" t="s">
        <v>13</v>
      </c>
      <c r="D836" s="27">
        <v>6</v>
      </c>
      <c r="E836" s="137"/>
      <c r="F836" s="17">
        <f t="shared" si="23"/>
        <v>0</v>
      </c>
    </row>
    <row r="837" spans="1:6" ht="182">
      <c r="A837" s="30" t="s">
        <v>24</v>
      </c>
      <c r="B837" s="29" t="s">
        <v>134</v>
      </c>
      <c r="C837" s="28" t="s">
        <v>13</v>
      </c>
      <c r="D837" s="27">
        <v>3</v>
      </c>
      <c r="E837" s="137"/>
      <c r="F837" s="17">
        <f>E837*D837</f>
        <v>0</v>
      </c>
    </row>
    <row r="838" spans="1:6">
      <c r="A838" s="30"/>
      <c r="B838" s="29"/>
      <c r="C838" s="28"/>
      <c r="D838" s="27"/>
      <c r="E838" s="137"/>
      <c r="F838" s="17"/>
    </row>
    <row r="839" spans="1:6">
      <c r="A839" s="30"/>
      <c r="B839" s="29"/>
      <c r="C839" s="28"/>
      <c r="D839" s="27"/>
      <c r="E839" s="137"/>
      <c r="F839" s="17"/>
    </row>
    <row r="840" spans="1:6">
      <c r="A840" s="30"/>
      <c r="B840" s="29"/>
      <c r="C840" s="28"/>
      <c r="D840" s="27"/>
      <c r="E840" s="137"/>
      <c r="F840" s="17"/>
    </row>
    <row r="841" spans="1:6">
      <c r="A841" s="30"/>
      <c r="B841" s="29"/>
      <c r="C841" s="28"/>
      <c r="D841" s="27"/>
      <c r="E841" s="137"/>
      <c r="F841" s="17"/>
    </row>
    <row r="842" spans="1:6">
      <c r="A842" s="30"/>
      <c r="B842" s="29"/>
      <c r="C842" s="28"/>
      <c r="D842" s="27"/>
      <c r="E842" s="137"/>
      <c r="F842" s="17"/>
    </row>
    <row r="843" spans="1:6">
      <c r="A843" s="30"/>
      <c r="B843" s="29"/>
      <c r="C843" s="28"/>
      <c r="D843" s="27"/>
      <c r="E843" s="137"/>
      <c r="F843" s="17"/>
    </row>
    <row r="844" spans="1:6">
      <c r="A844" s="30"/>
      <c r="B844" s="29"/>
      <c r="C844" s="28"/>
      <c r="D844" s="27"/>
      <c r="E844" s="137"/>
      <c r="F844" s="17"/>
    </row>
    <row r="845" spans="1:6">
      <c r="A845" s="30"/>
      <c r="B845" s="29"/>
      <c r="C845" s="28"/>
      <c r="D845" s="27"/>
      <c r="E845" s="137"/>
      <c r="F845" s="17"/>
    </row>
    <row r="846" spans="1:6">
      <c r="A846" s="30"/>
      <c r="B846" s="29"/>
      <c r="C846" s="28"/>
      <c r="D846" s="27"/>
      <c r="E846" s="137"/>
      <c r="F846" s="17"/>
    </row>
    <row r="847" spans="1:6">
      <c r="A847" s="30"/>
      <c r="B847" s="29"/>
      <c r="C847" s="28"/>
      <c r="D847" s="27"/>
      <c r="E847" s="137"/>
      <c r="F847" s="17"/>
    </row>
    <row r="848" spans="1:6">
      <c r="A848" s="30"/>
      <c r="B848" s="29"/>
      <c r="C848" s="28"/>
      <c r="D848" s="27"/>
      <c r="E848" s="137"/>
      <c r="F848" s="17"/>
    </row>
    <row r="849" spans="1:6" ht="14.5" thickBot="1">
      <c r="A849" s="25"/>
      <c r="B849" s="24" t="s">
        <v>26</v>
      </c>
      <c r="C849" s="23"/>
      <c r="D849" s="22"/>
      <c r="E849" s="139"/>
      <c r="F849" s="21">
        <f>SUM(F836:F848)</f>
        <v>0</v>
      </c>
    </row>
    <row r="850" spans="1:6" ht="7.75" customHeight="1" thickTop="1">
      <c r="A850" s="30"/>
      <c r="B850" s="29"/>
      <c r="C850" s="28"/>
      <c r="D850" s="27"/>
      <c r="E850" s="137"/>
      <c r="F850" s="17"/>
    </row>
    <row r="851" spans="1:6" ht="181.75" customHeight="1">
      <c r="A851" s="30" t="s">
        <v>21</v>
      </c>
      <c r="B851" s="29" t="s">
        <v>133</v>
      </c>
      <c r="C851" s="28" t="s">
        <v>13</v>
      </c>
      <c r="D851" s="27">
        <v>5</v>
      </c>
      <c r="E851" s="137"/>
      <c r="F851" s="17">
        <f t="shared" ref="F851:F864" si="24">E851*D851</f>
        <v>0</v>
      </c>
    </row>
    <row r="852" spans="1:6" ht="152.5">
      <c r="A852" s="30" t="s">
        <v>20</v>
      </c>
      <c r="B852" s="29" t="s">
        <v>132</v>
      </c>
      <c r="C852" s="28" t="s">
        <v>13</v>
      </c>
      <c r="D852" s="27">
        <v>1</v>
      </c>
      <c r="E852" s="137"/>
      <c r="F852" s="17">
        <f t="shared" si="24"/>
        <v>0</v>
      </c>
    </row>
    <row r="853" spans="1:6" ht="56">
      <c r="A853" s="30" t="s">
        <v>18</v>
      </c>
      <c r="B853" s="29" t="s">
        <v>131</v>
      </c>
      <c r="C853" s="28" t="s">
        <v>13</v>
      </c>
      <c r="D853" s="27">
        <v>1</v>
      </c>
      <c r="E853" s="137"/>
      <c r="F853" s="17">
        <f t="shared" si="24"/>
        <v>0</v>
      </c>
    </row>
    <row r="854" spans="1:6" ht="42">
      <c r="A854" s="30" t="s">
        <v>16</v>
      </c>
      <c r="B854" s="29" t="s">
        <v>130</v>
      </c>
      <c r="C854" s="28" t="s">
        <v>7</v>
      </c>
      <c r="D854" s="27">
        <v>45</v>
      </c>
      <c r="E854" s="137"/>
      <c r="F854" s="17">
        <f t="shared" si="24"/>
        <v>0</v>
      </c>
    </row>
    <row r="855" spans="1:6" ht="28">
      <c r="A855" s="30" t="s">
        <v>15</v>
      </c>
      <c r="B855" s="29" t="s">
        <v>129</v>
      </c>
      <c r="C855" s="28" t="s">
        <v>7</v>
      </c>
      <c r="D855" s="27">
        <v>40</v>
      </c>
      <c r="E855" s="137"/>
      <c r="F855" s="17">
        <f t="shared" si="24"/>
        <v>0</v>
      </c>
    </row>
    <row r="856" spans="1:6" ht="28">
      <c r="A856" s="30" t="s">
        <v>12</v>
      </c>
      <c r="B856" s="29" t="s">
        <v>128</v>
      </c>
      <c r="C856" s="28" t="s">
        <v>7</v>
      </c>
      <c r="D856" s="27">
        <v>90</v>
      </c>
      <c r="E856" s="137"/>
      <c r="F856" s="17">
        <f t="shared" si="24"/>
        <v>0</v>
      </c>
    </row>
    <row r="857" spans="1:6" s="11" customFormat="1" ht="15" customHeight="1">
      <c r="A857" s="16"/>
      <c r="B857" s="31" t="s">
        <v>127</v>
      </c>
      <c r="C857" s="14"/>
      <c r="D857" s="13"/>
      <c r="E857" s="146"/>
      <c r="F857" s="17"/>
    </row>
    <row r="858" spans="1:6" ht="42">
      <c r="A858" s="30" t="s">
        <v>9</v>
      </c>
      <c r="B858" s="29" t="s">
        <v>126</v>
      </c>
      <c r="C858" s="28" t="s">
        <v>124</v>
      </c>
      <c r="D858" s="27">
        <v>3</v>
      </c>
      <c r="E858" s="137"/>
      <c r="F858" s="17">
        <f t="shared" si="24"/>
        <v>0</v>
      </c>
    </row>
    <row r="859" spans="1:6" ht="42">
      <c r="A859" s="30" t="s">
        <v>51</v>
      </c>
      <c r="B859" s="29" t="s">
        <v>125</v>
      </c>
      <c r="C859" s="28" t="s">
        <v>124</v>
      </c>
      <c r="D859" s="27">
        <v>3</v>
      </c>
      <c r="E859" s="137"/>
      <c r="F859" s="17">
        <f t="shared" si="24"/>
        <v>0</v>
      </c>
    </row>
    <row r="860" spans="1:6" s="11" customFormat="1" ht="15" customHeight="1">
      <c r="A860" s="16"/>
      <c r="B860" s="31" t="s">
        <v>123</v>
      </c>
      <c r="C860" s="14"/>
      <c r="D860" s="13"/>
      <c r="E860" s="146"/>
      <c r="F860" s="17"/>
    </row>
    <row r="861" spans="1:6">
      <c r="A861" s="30" t="s">
        <v>49</v>
      </c>
      <c r="B861" s="29" t="s">
        <v>122</v>
      </c>
      <c r="C861" s="28" t="s">
        <v>7</v>
      </c>
      <c r="D861" s="27">
        <v>35</v>
      </c>
      <c r="E861" s="137"/>
      <c r="F861" s="17">
        <f t="shared" si="24"/>
        <v>0</v>
      </c>
    </row>
    <row r="862" spans="1:6">
      <c r="A862" s="30" t="s">
        <v>47</v>
      </c>
      <c r="B862" s="29" t="s">
        <v>121</v>
      </c>
      <c r="C862" s="28" t="s">
        <v>13</v>
      </c>
      <c r="D862" s="27">
        <v>2</v>
      </c>
      <c r="E862" s="137"/>
      <c r="F862" s="17">
        <f t="shared" si="24"/>
        <v>0</v>
      </c>
    </row>
    <row r="863" spans="1:6">
      <c r="A863" s="30" t="s">
        <v>45</v>
      </c>
      <c r="B863" s="29" t="s">
        <v>120</v>
      </c>
      <c r="C863" s="28" t="s">
        <v>13</v>
      </c>
      <c r="D863" s="27">
        <v>2</v>
      </c>
      <c r="E863" s="137"/>
      <c r="F863" s="17">
        <f t="shared" si="24"/>
        <v>0</v>
      </c>
    </row>
    <row r="864" spans="1:6">
      <c r="A864" s="30" t="s">
        <v>43</v>
      </c>
      <c r="B864" s="29" t="s">
        <v>119</v>
      </c>
      <c r="C864" s="28" t="s">
        <v>13</v>
      </c>
      <c r="D864" s="27">
        <v>3</v>
      </c>
      <c r="E864" s="137"/>
      <c r="F864" s="17">
        <f t="shared" si="24"/>
        <v>0</v>
      </c>
    </row>
    <row r="865" spans="1:6">
      <c r="A865" s="30"/>
      <c r="B865" s="29"/>
      <c r="C865" s="28"/>
      <c r="D865" s="27"/>
      <c r="E865" s="137"/>
      <c r="F865" s="17"/>
    </row>
    <row r="866" spans="1:6" ht="14.5" thickBot="1">
      <c r="A866" s="25"/>
      <c r="B866" s="24" t="s">
        <v>26</v>
      </c>
      <c r="C866" s="23"/>
      <c r="D866" s="22"/>
      <c r="E866" s="139"/>
      <c r="F866" s="21">
        <f>SUM(F851:F865)</f>
        <v>0</v>
      </c>
    </row>
    <row r="867" spans="1:6" s="11" customFormat="1" ht="15" customHeight="1" thickTop="1">
      <c r="A867" s="16"/>
      <c r="B867" s="49"/>
      <c r="C867" s="14"/>
      <c r="D867" s="13"/>
      <c r="E867" s="146"/>
      <c r="F867" s="12"/>
    </row>
    <row r="868" spans="1:6" s="11" customFormat="1" ht="15" customHeight="1">
      <c r="A868" s="16"/>
      <c r="B868" s="19" t="s">
        <v>5</v>
      </c>
      <c r="C868" s="14"/>
      <c r="D868" s="13"/>
      <c r="E868" s="146"/>
      <c r="F868" s="12"/>
    </row>
    <row r="869" spans="1:6" s="11" customFormat="1" ht="15" customHeight="1">
      <c r="A869" s="16"/>
      <c r="B869" s="18"/>
      <c r="C869" s="14"/>
      <c r="D869" s="13"/>
      <c r="E869" s="146"/>
      <c r="F869" s="12"/>
    </row>
    <row r="870" spans="1:6" s="11" customFormat="1" ht="15" customHeight="1">
      <c r="A870" s="16"/>
      <c r="B870" s="18" t="s">
        <v>118</v>
      </c>
      <c r="C870" s="14"/>
      <c r="D870" s="13"/>
      <c r="E870" s="146"/>
      <c r="F870" s="17">
        <f>F769</f>
        <v>0</v>
      </c>
    </row>
    <row r="871" spans="1:6" s="11" customFormat="1" ht="15" customHeight="1">
      <c r="A871" s="16"/>
      <c r="B871" s="18"/>
      <c r="C871" s="14"/>
      <c r="D871" s="13"/>
      <c r="E871" s="146"/>
      <c r="F871" s="17"/>
    </row>
    <row r="872" spans="1:6" s="11" customFormat="1" ht="15" customHeight="1">
      <c r="A872" s="16"/>
      <c r="B872" s="18" t="s">
        <v>117</v>
      </c>
      <c r="C872" s="14"/>
      <c r="D872" s="13"/>
      <c r="E872" s="146"/>
      <c r="F872" s="17">
        <f>F790</f>
        <v>0</v>
      </c>
    </row>
    <row r="873" spans="1:6" s="11" customFormat="1" ht="15" customHeight="1">
      <c r="A873" s="16"/>
      <c r="B873" s="18"/>
      <c r="C873" s="14"/>
      <c r="D873" s="13"/>
      <c r="E873" s="146"/>
      <c r="F873" s="17"/>
    </row>
    <row r="874" spans="1:6" s="11" customFormat="1" ht="15" customHeight="1">
      <c r="A874" s="16"/>
      <c r="B874" s="18" t="s">
        <v>116</v>
      </c>
      <c r="C874" s="14"/>
      <c r="D874" s="13"/>
      <c r="E874" s="146"/>
      <c r="F874" s="17">
        <f>F813</f>
        <v>0</v>
      </c>
    </row>
    <row r="875" spans="1:6" s="11" customFormat="1" ht="15" customHeight="1">
      <c r="A875" s="16"/>
      <c r="B875" s="18"/>
      <c r="C875" s="14"/>
      <c r="D875" s="13"/>
      <c r="E875" s="146"/>
      <c r="F875" s="17"/>
    </row>
    <row r="876" spans="1:6" s="11" customFormat="1" ht="15" customHeight="1">
      <c r="A876" s="16"/>
      <c r="B876" s="18" t="s">
        <v>115</v>
      </c>
      <c r="C876" s="14"/>
      <c r="D876" s="13"/>
      <c r="E876" s="146"/>
      <c r="F876" s="17">
        <f>F832</f>
        <v>0</v>
      </c>
    </row>
    <row r="877" spans="1:6" s="11" customFormat="1" ht="15" customHeight="1">
      <c r="A877" s="16"/>
      <c r="B877" s="18"/>
      <c r="C877" s="14"/>
      <c r="D877" s="13"/>
      <c r="E877" s="146"/>
      <c r="F877" s="17"/>
    </row>
    <row r="878" spans="1:6" s="11" customFormat="1" ht="15" customHeight="1">
      <c r="A878" s="16"/>
      <c r="B878" s="18" t="s">
        <v>114</v>
      </c>
      <c r="C878" s="14"/>
      <c r="D878" s="13"/>
      <c r="E878" s="146"/>
      <c r="F878" s="17">
        <f>F849</f>
        <v>0</v>
      </c>
    </row>
    <row r="879" spans="1:6" s="11" customFormat="1" ht="15" customHeight="1">
      <c r="A879" s="16"/>
      <c r="B879" s="49"/>
      <c r="C879" s="14"/>
      <c r="D879" s="13"/>
      <c r="E879" s="147"/>
      <c r="F879" s="39"/>
    </row>
    <row r="880" spans="1:6" s="11" customFormat="1" ht="15" customHeight="1">
      <c r="A880" s="16"/>
      <c r="B880" s="18" t="s">
        <v>446</v>
      </c>
      <c r="C880" s="14"/>
      <c r="D880" s="13"/>
      <c r="E880" s="147"/>
      <c r="F880" s="17">
        <f>F866</f>
        <v>0</v>
      </c>
    </row>
    <row r="881" spans="1:6" s="11" customFormat="1" ht="15" customHeight="1">
      <c r="A881" s="16"/>
      <c r="B881" s="49"/>
      <c r="C881" s="14"/>
      <c r="D881" s="13"/>
      <c r="E881" s="147"/>
      <c r="F881" s="39"/>
    </row>
    <row r="882" spans="1:6" s="11" customFormat="1" ht="15" customHeight="1">
      <c r="A882" s="16"/>
      <c r="B882" s="49"/>
      <c r="C882" s="14"/>
      <c r="D882" s="13"/>
      <c r="E882" s="147"/>
      <c r="F882" s="39"/>
    </row>
    <row r="883" spans="1:6" s="11" customFormat="1" ht="15" customHeight="1">
      <c r="A883" s="16"/>
      <c r="B883" s="49"/>
      <c r="C883" s="14"/>
      <c r="D883" s="13"/>
      <c r="E883" s="147"/>
      <c r="F883" s="39"/>
    </row>
    <row r="884" spans="1:6" s="11" customFormat="1" ht="15" customHeight="1">
      <c r="A884" s="16"/>
      <c r="B884" s="49"/>
      <c r="C884" s="14"/>
      <c r="D884" s="13"/>
      <c r="E884" s="147"/>
      <c r="F884" s="39"/>
    </row>
    <row r="885" spans="1:6" s="11" customFormat="1" ht="15" customHeight="1">
      <c r="A885" s="16"/>
      <c r="B885" s="49"/>
      <c r="C885" s="14"/>
      <c r="D885" s="13"/>
      <c r="E885" s="147"/>
      <c r="F885" s="39"/>
    </row>
    <row r="886" spans="1:6" s="11" customFormat="1" ht="15" customHeight="1">
      <c r="A886" s="16"/>
      <c r="B886" s="49"/>
      <c r="C886" s="14"/>
      <c r="D886" s="13"/>
      <c r="E886" s="147"/>
      <c r="F886" s="39"/>
    </row>
    <row r="887" spans="1:6" s="11" customFormat="1" ht="15" customHeight="1">
      <c r="A887" s="16"/>
      <c r="B887" s="49"/>
      <c r="C887" s="14"/>
      <c r="D887" s="13"/>
      <c r="E887" s="147"/>
      <c r="F887" s="39"/>
    </row>
    <row r="888" spans="1:6" s="11" customFormat="1" ht="15" customHeight="1">
      <c r="A888" s="16"/>
      <c r="B888" s="49"/>
      <c r="C888" s="14"/>
      <c r="D888" s="13"/>
      <c r="E888" s="147"/>
      <c r="F888" s="39"/>
    </row>
    <row r="889" spans="1:6" s="11" customFormat="1" ht="15" customHeight="1">
      <c r="A889" s="16"/>
      <c r="B889" s="49"/>
      <c r="C889" s="14"/>
      <c r="D889" s="13"/>
      <c r="E889" s="147"/>
      <c r="F889" s="39"/>
    </row>
    <row r="890" spans="1:6" s="11" customFormat="1" ht="15" customHeight="1">
      <c r="A890" s="16"/>
      <c r="B890" s="49"/>
      <c r="C890" s="14"/>
      <c r="D890" s="13"/>
      <c r="E890" s="147"/>
      <c r="F890" s="39"/>
    </row>
    <row r="891" spans="1:6" s="11" customFormat="1" ht="15" customHeight="1">
      <c r="A891" s="16"/>
      <c r="B891" s="49"/>
      <c r="C891" s="14"/>
      <c r="D891" s="13"/>
      <c r="E891" s="147"/>
      <c r="F891" s="39"/>
    </row>
    <row r="892" spans="1:6" s="11" customFormat="1" ht="15" customHeight="1">
      <c r="A892" s="16"/>
      <c r="B892" s="49"/>
      <c r="C892" s="14"/>
      <c r="D892" s="13"/>
      <c r="E892" s="147"/>
      <c r="F892" s="39"/>
    </row>
    <row r="893" spans="1:6" s="11" customFormat="1" ht="15" customHeight="1">
      <c r="A893" s="16"/>
      <c r="B893" s="49"/>
      <c r="C893" s="14"/>
      <c r="D893" s="13"/>
      <c r="E893" s="147"/>
      <c r="F893" s="39"/>
    </row>
    <row r="894" spans="1:6" s="11" customFormat="1" ht="15" customHeight="1">
      <c r="A894" s="16"/>
      <c r="B894" s="49"/>
      <c r="C894" s="14"/>
      <c r="D894" s="13"/>
      <c r="E894" s="147"/>
      <c r="F894" s="39"/>
    </row>
    <row r="895" spans="1:6" s="11" customFormat="1" ht="15" customHeight="1">
      <c r="A895" s="16"/>
      <c r="B895" s="49"/>
      <c r="C895" s="14"/>
      <c r="D895" s="13"/>
      <c r="E895" s="147"/>
      <c r="F895" s="39"/>
    </row>
    <row r="896" spans="1:6" s="11" customFormat="1" ht="15" customHeight="1">
      <c r="A896" s="16"/>
      <c r="B896" s="49"/>
      <c r="C896" s="14"/>
      <c r="D896" s="13"/>
      <c r="E896" s="147"/>
      <c r="F896" s="39"/>
    </row>
    <row r="897" spans="1:6" s="11" customFormat="1" ht="15" customHeight="1">
      <c r="A897" s="16"/>
      <c r="B897" s="49"/>
      <c r="C897" s="14"/>
      <c r="D897" s="13"/>
      <c r="E897" s="147"/>
      <c r="F897" s="39"/>
    </row>
    <row r="898" spans="1:6" s="11" customFormat="1" ht="15" customHeight="1">
      <c r="A898" s="16"/>
      <c r="B898" s="49"/>
      <c r="C898" s="14"/>
      <c r="D898" s="13"/>
      <c r="E898" s="147"/>
      <c r="F898" s="39"/>
    </row>
    <row r="899" spans="1:6" s="11" customFormat="1" ht="15" customHeight="1">
      <c r="A899" s="16"/>
      <c r="B899" s="49"/>
      <c r="C899" s="14"/>
      <c r="D899" s="13"/>
      <c r="E899" s="147"/>
      <c r="F899" s="39"/>
    </row>
    <row r="900" spans="1:6" s="11" customFormat="1" ht="15" customHeight="1">
      <c r="A900" s="16"/>
      <c r="B900" s="49"/>
      <c r="C900" s="14"/>
      <c r="D900" s="13"/>
      <c r="E900" s="147"/>
      <c r="F900" s="39"/>
    </row>
    <row r="901" spans="1:6" s="11" customFormat="1" ht="15" customHeight="1">
      <c r="A901" s="16"/>
      <c r="B901" s="49"/>
      <c r="C901" s="14"/>
      <c r="D901" s="13"/>
      <c r="E901" s="147"/>
      <c r="F901" s="39"/>
    </row>
    <row r="902" spans="1:6" s="11" customFormat="1" ht="15" customHeight="1">
      <c r="A902" s="16"/>
      <c r="B902" s="49"/>
      <c r="C902" s="14"/>
      <c r="D902" s="13"/>
      <c r="E902" s="147"/>
      <c r="F902" s="39"/>
    </row>
    <row r="903" spans="1:6" s="11" customFormat="1" ht="15" customHeight="1">
      <c r="A903" s="16"/>
      <c r="B903" s="49"/>
      <c r="C903" s="14"/>
      <c r="D903" s="13"/>
      <c r="E903" s="147"/>
      <c r="F903" s="39"/>
    </row>
    <row r="904" spans="1:6" s="11" customFormat="1" ht="15" customHeight="1">
      <c r="A904" s="16"/>
      <c r="B904" s="49"/>
      <c r="C904" s="14"/>
      <c r="D904" s="13"/>
      <c r="E904" s="147"/>
      <c r="F904" s="39"/>
    </row>
    <row r="905" spans="1:6" s="44" customFormat="1" ht="32.25" customHeight="1" thickBot="1">
      <c r="A905" s="48"/>
      <c r="B905" s="10" t="s">
        <v>113</v>
      </c>
      <c r="C905" s="47"/>
      <c r="D905" s="46"/>
      <c r="E905" s="144"/>
      <c r="F905" s="45">
        <f>SUM(F870:F904)</f>
        <v>0</v>
      </c>
    </row>
    <row r="906" spans="1:6" ht="14.5" thickTop="1">
      <c r="A906" s="157"/>
      <c r="B906" s="43"/>
      <c r="C906" s="14"/>
      <c r="D906" s="13"/>
      <c r="E906" s="146"/>
      <c r="F906" s="12"/>
    </row>
    <row r="907" spans="1:6">
      <c r="A907" s="30"/>
      <c r="B907" s="36" t="s">
        <v>112</v>
      </c>
      <c r="C907" s="14"/>
      <c r="D907" s="13"/>
      <c r="E907" s="146"/>
      <c r="F907" s="12"/>
    </row>
    <row r="908" spans="1:6">
      <c r="A908" s="30"/>
      <c r="B908" s="18"/>
      <c r="C908" s="14"/>
      <c r="D908" s="13"/>
      <c r="E908" s="146"/>
      <c r="F908" s="12"/>
    </row>
    <row r="909" spans="1:6">
      <c r="A909" s="30"/>
      <c r="B909" s="42" t="s">
        <v>111</v>
      </c>
      <c r="C909" s="14"/>
      <c r="D909" s="13"/>
      <c r="E909" s="146"/>
      <c r="F909" s="12"/>
    </row>
    <row r="910" spans="1:6">
      <c r="A910" s="30"/>
      <c r="B910" s="18"/>
      <c r="C910" s="14"/>
      <c r="D910" s="13"/>
      <c r="E910" s="146"/>
      <c r="F910" s="12"/>
    </row>
    <row r="911" spans="1:6" s="41" customFormat="1" ht="16.5" customHeight="1">
      <c r="A911" s="165"/>
      <c r="B911" s="31" t="s">
        <v>110</v>
      </c>
      <c r="C911" s="14"/>
      <c r="D911" s="13"/>
      <c r="E911" s="146"/>
      <c r="F911" s="12"/>
    </row>
    <row r="912" spans="1:6" ht="98">
      <c r="A912" s="30" t="s">
        <v>109</v>
      </c>
      <c r="B912" s="29" t="s">
        <v>108</v>
      </c>
      <c r="C912" s="28"/>
      <c r="D912" s="27"/>
      <c r="E912" s="137"/>
      <c r="F912" s="17"/>
    </row>
    <row r="913" spans="1:6" ht="56">
      <c r="A913" s="30" t="s">
        <v>107</v>
      </c>
      <c r="B913" s="29" t="s">
        <v>106</v>
      </c>
      <c r="C913" s="28"/>
      <c r="D913" s="27"/>
      <c r="E913" s="137"/>
      <c r="F913" s="17"/>
    </row>
    <row r="914" spans="1:6" ht="56">
      <c r="A914" s="30" t="s">
        <v>105</v>
      </c>
      <c r="B914" s="29" t="s">
        <v>104</v>
      </c>
      <c r="C914" s="28"/>
      <c r="D914" s="27"/>
      <c r="E914" s="137"/>
      <c r="F914" s="17"/>
    </row>
    <row r="915" spans="1:6" ht="84">
      <c r="A915" s="30" t="s">
        <v>103</v>
      </c>
      <c r="B915" s="29" t="s">
        <v>102</v>
      </c>
      <c r="C915" s="28"/>
      <c r="D915" s="27"/>
      <c r="E915" s="137"/>
      <c r="F915" s="17"/>
    </row>
    <row r="916" spans="1:6" ht="98">
      <c r="A916" s="30" t="s">
        <v>101</v>
      </c>
      <c r="B916" s="29" t="s">
        <v>100</v>
      </c>
      <c r="C916" s="28"/>
      <c r="D916" s="27"/>
      <c r="E916" s="137"/>
      <c r="F916" s="17"/>
    </row>
    <row r="917" spans="1:6" ht="70">
      <c r="A917" s="30" t="s">
        <v>99</v>
      </c>
      <c r="B917" s="29" t="s">
        <v>98</v>
      </c>
      <c r="C917" s="28"/>
      <c r="D917" s="27"/>
      <c r="E917" s="137"/>
      <c r="F917" s="17"/>
    </row>
    <row r="918" spans="1:6" ht="70">
      <c r="A918" s="30" t="s">
        <v>97</v>
      </c>
      <c r="B918" s="29" t="s">
        <v>96</v>
      </c>
      <c r="C918" s="28"/>
      <c r="D918" s="27"/>
      <c r="E918" s="137"/>
      <c r="F918" s="17"/>
    </row>
    <row r="919" spans="1:6">
      <c r="A919" s="30"/>
      <c r="B919" s="29"/>
      <c r="C919" s="28"/>
      <c r="D919" s="27"/>
      <c r="E919" s="137"/>
      <c r="F919" s="17"/>
    </row>
    <row r="920" spans="1:6">
      <c r="A920" s="30"/>
      <c r="B920" s="29"/>
      <c r="C920" s="28"/>
      <c r="D920" s="27"/>
      <c r="E920" s="137"/>
      <c r="F920" s="17"/>
    </row>
    <row r="921" spans="1:6">
      <c r="A921" s="30"/>
      <c r="B921" s="29"/>
      <c r="C921" s="28"/>
      <c r="D921" s="27"/>
      <c r="E921" s="137"/>
      <c r="F921" s="17"/>
    </row>
    <row r="922" spans="1:6">
      <c r="A922" s="30"/>
      <c r="B922" s="29"/>
      <c r="C922" s="28"/>
      <c r="D922" s="27"/>
      <c r="E922" s="137"/>
      <c r="F922" s="17"/>
    </row>
    <row r="923" spans="1:6" ht="14.5" thickBot="1">
      <c r="A923" s="25"/>
      <c r="B923" s="24" t="s">
        <v>26</v>
      </c>
      <c r="C923" s="23"/>
      <c r="D923" s="22"/>
      <c r="E923" s="139"/>
      <c r="F923" s="21" t="s">
        <v>435</v>
      </c>
    </row>
    <row r="924" spans="1:6" ht="14.5" thickTop="1">
      <c r="A924" s="30"/>
      <c r="B924" s="29"/>
      <c r="C924" s="28"/>
      <c r="D924" s="27"/>
      <c r="E924" s="137"/>
      <c r="F924" s="17"/>
    </row>
    <row r="925" spans="1:6" ht="42">
      <c r="A925" s="30" t="s">
        <v>95</v>
      </c>
      <c r="B925" s="29" t="s">
        <v>94</v>
      </c>
      <c r="C925" s="28"/>
      <c r="D925" s="27"/>
      <c r="E925" s="137"/>
      <c r="F925" s="17"/>
    </row>
    <row r="926" spans="1:6" ht="84">
      <c r="A926" s="30" t="s">
        <v>93</v>
      </c>
      <c r="B926" s="29" t="s">
        <v>92</v>
      </c>
      <c r="C926" s="28"/>
      <c r="D926" s="27"/>
      <c r="E926" s="137"/>
      <c r="F926" s="17"/>
    </row>
    <row r="927" spans="1:6" ht="56">
      <c r="A927" s="30" t="s">
        <v>91</v>
      </c>
      <c r="B927" s="29" t="s">
        <v>90</v>
      </c>
      <c r="C927" s="28"/>
      <c r="D927" s="27"/>
      <c r="E927" s="137"/>
      <c r="F927" s="17"/>
    </row>
    <row r="928" spans="1:6" s="40" customFormat="1" ht="15" customHeight="1">
      <c r="A928" s="16"/>
      <c r="B928" s="15"/>
      <c r="C928" s="14"/>
      <c r="D928" s="13"/>
      <c r="E928" s="146"/>
      <c r="F928" s="12"/>
    </row>
    <row r="929" spans="1:6" s="40" customFormat="1" ht="15" customHeight="1">
      <c r="A929" s="16"/>
      <c r="B929" s="15"/>
      <c r="C929" s="14"/>
      <c r="D929" s="13"/>
      <c r="E929" s="146"/>
      <c r="F929" s="12"/>
    </row>
    <row r="930" spans="1:6" s="40" customFormat="1" ht="15" customHeight="1">
      <c r="A930" s="16"/>
      <c r="B930" s="15"/>
      <c r="C930" s="14"/>
      <c r="D930" s="13"/>
      <c r="E930" s="146"/>
      <c r="F930" s="12"/>
    </row>
    <row r="931" spans="1:6" s="40" customFormat="1" ht="15" customHeight="1">
      <c r="A931" s="16"/>
      <c r="B931" s="15"/>
      <c r="C931" s="14"/>
      <c r="D931" s="13"/>
      <c r="E931" s="146"/>
      <c r="F931" s="12"/>
    </row>
    <row r="932" spans="1:6" s="40" customFormat="1" ht="15" customHeight="1">
      <c r="A932" s="16"/>
      <c r="B932" s="15"/>
      <c r="C932" s="14"/>
      <c r="D932" s="13"/>
      <c r="E932" s="146"/>
      <c r="F932" s="12"/>
    </row>
    <row r="933" spans="1:6" s="40" customFormat="1" ht="15" customHeight="1">
      <c r="A933" s="16"/>
      <c r="B933" s="15"/>
      <c r="C933" s="14"/>
      <c r="D933" s="13"/>
      <c r="E933" s="146"/>
      <c r="F933" s="12"/>
    </row>
    <row r="934" spans="1:6" s="40" customFormat="1" ht="15" customHeight="1">
      <c r="A934" s="16"/>
      <c r="B934" s="15"/>
      <c r="C934" s="14"/>
      <c r="D934" s="13"/>
      <c r="E934" s="146"/>
      <c r="F934" s="12"/>
    </row>
    <row r="935" spans="1:6" ht="14.5" thickBot="1">
      <c r="A935" s="25"/>
      <c r="B935" s="24" t="s">
        <v>26</v>
      </c>
      <c r="C935" s="23"/>
      <c r="D935" s="22"/>
      <c r="E935" s="139"/>
      <c r="F935" s="21" t="s">
        <v>450</v>
      </c>
    </row>
    <row r="936" spans="1:6" ht="14.5" thickTop="1">
      <c r="A936" s="30"/>
      <c r="B936" s="36"/>
      <c r="C936" s="35"/>
      <c r="D936" s="34"/>
      <c r="E936" s="130"/>
      <c r="F936" s="32"/>
    </row>
    <row r="937" spans="1:6" s="40" customFormat="1">
      <c r="A937" s="16"/>
      <c r="B937" s="31" t="s">
        <v>89</v>
      </c>
      <c r="C937" s="14"/>
      <c r="D937" s="13"/>
      <c r="E937" s="146"/>
      <c r="F937" s="12"/>
    </row>
    <row r="938" spans="1:6" ht="77.5">
      <c r="A938" s="30" t="s">
        <v>24</v>
      </c>
      <c r="B938" s="29" t="s">
        <v>88</v>
      </c>
      <c r="C938" s="28" t="s">
        <v>13</v>
      </c>
      <c r="D938" s="27">
        <f>D947+D948+D953+D954+D955+D956</f>
        <v>40</v>
      </c>
      <c r="E938" s="137"/>
      <c r="F938" s="17">
        <f>E938*D938</f>
        <v>0</v>
      </c>
    </row>
    <row r="939" spans="1:6" ht="69" customHeight="1">
      <c r="A939" s="30" t="s">
        <v>21</v>
      </c>
      <c r="B939" s="29" t="s">
        <v>87</v>
      </c>
      <c r="C939" s="28" t="s">
        <v>13</v>
      </c>
      <c r="D939" s="27">
        <v>18</v>
      </c>
      <c r="E939" s="137"/>
      <c r="F939" s="17">
        <f t="shared" ref="F939:F945" si="25">E939*D939</f>
        <v>0</v>
      </c>
    </row>
    <row r="940" spans="1:6" ht="66.5">
      <c r="A940" s="30" t="s">
        <v>20</v>
      </c>
      <c r="B940" s="29" t="s">
        <v>86</v>
      </c>
      <c r="C940" s="28" t="s">
        <v>7</v>
      </c>
      <c r="D940" s="27">
        <v>12</v>
      </c>
      <c r="E940" s="137"/>
      <c r="F940" s="17">
        <f t="shared" si="25"/>
        <v>0</v>
      </c>
    </row>
    <row r="941" spans="1:6" ht="54">
      <c r="A941" s="30" t="s">
        <v>18</v>
      </c>
      <c r="B941" s="29" t="s">
        <v>85</v>
      </c>
      <c r="C941" s="28" t="s">
        <v>7</v>
      </c>
      <c r="D941" s="27">
        <v>15</v>
      </c>
      <c r="E941" s="137"/>
      <c r="F941" s="17">
        <f t="shared" si="25"/>
        <v>0</v>
      </c>
    </row>
    <row r="942" spans="1:6" s="11" customFormat="1" ht="15.75" customHeight="1">
      <c r="A942" s="16"/>
      <c r="B942" s="31" t="s">
        <v>84</v>
      </c>
      <c r="C942" s="14"/>
      <c r="D942" s="13"/>
      <c r="E942" s="146"/>
      <c r="F942" s="17"/>
    </row>
    <row r="943" spans="1:6" ht="28">
      <c r="A943" s="30" t="s">
        <v>16</v>
      </c>
      <c r="B943" s="29" t="s">
        <v>83</v>
      </c>
      <c r="C943" s="28" t="s">
        <v>13</v>
      </c>
      <c r="D943" s="27">
        <v>1</v>
      </c>
      <c r="E943" s="137"/>
      <c r="F943" s="17">
        <f t="shared" si="25"/>
        <v>0</v>
      </c>
    </row>
    <row r="944" spans="1:6" ht="58.75" customHeight="1">
      <c r="A944" s="30" t="s">
        <v>15</v>
      </c>
      <c r="B944" s="29" t="s">
        <v>82</v>
      </c>
      <c r="C944" s="28" t="s">
        <v>13</v>
      </c>
      <c r="D944" s="27">
        <v>1</v>
      </c>
      <c r="E944" s="137"/>
      <c r="F944" s="17">
        <f t="shared" si="25"/>
        <v>0</v>
      </c>
    </row>
    <row r="945" spans="1:7" ht="60" customHeight="1">
      <c r="A945" s="30" t="s">
        <v>12</v>
      </c>
      <c r="B945" s="29" t="s">
        <v>81</v>
      </c>
      <c r="C945" s="28" t="s">
        <v>13</v>
      </c>
      <c r="D945" s="27">
        <v>1</v>
      </c>
      <c r="E945" s="137"/>
      <c r="F945" s="17">
        <f t="shared" si="25"/>
        <v>0</v>
      </c>
    </row>
    <row r="946" spans="1:7" s="20" customFormat="1" ht="15" customHeight="1">
      <c r="A946" s="16"/>
      <c r="B946" s="31" t="s">
        <v>80</v>
      </c>
      <c r="C946" s="14"/>
      <c r="D946" s="13"/>
      <c r="E946" s="146"/>
      <c r="F946" s="12"/>
    </row>
    <row r="947" spans="1:7" ht="70">
      <c r="A947" s="30" t="s">
        <v>24</v>
      </c>
      <c r="B947" s="29" t="s">
        <v>79</v>
      </c>
      <c r="C947" s="28" t="s">
        <v>10</v>
      </c>
      <c r="D947" s="27">
        <v>20</v>
      </c>
      <c r="E947" s="137"/>
      <c r="F947" s="17">
        <f>E947*D947</f>
        <v>0</v>
      </c>
    </row>
    <row r="948" spans="1:7" ht="84">
      <c r="A948" s="30" t="s">
        <v>21</v>
      </c>
      <c r="B948" s="29" t="s">
        <v>78</v>
      </c>
      <c r="C948" s="28" t="s">
        <v>10</v>
      </c>
      <c r="D948" s="27">
        <v>6</v>
      </c>
      <c r="E948" s="137"/>
      <c r="F948" s="17">
        <f t="shared" ref="F948:F972" si="26">E948*D948</f>
        <v>0</v>
      </c>
    </row>
    <row r="949" spans="1:7">
      <c r="A949" s="30"/>
      <c r="B949" s="29"/>
      <c r="C949" s="28"/>
      <c r="D949" s="27"/>
      <c r="E949" s="137"/>
      <c r="F949" s="17"/>
    </row>
    <row r="950" spans="1:7">
      <c r="A950" s="30"/>
      <c r="B950" s="29"/>
      <c r="C950" s="28"/>
      <c r="D950" s="27"/>
      <c r="E950" s="137"/>
      <c r="F950" s="17"/>
    </row>
    <row r="951" spans="1:7" ht="14.5" thickBot="1">
      <c r="A951" s="25"/>
      <c r="B951" s="24" t="s">
        <v>26</v>
      </c>
      <c r="C951" s="23"/>
      <c r="D951" s="22"/>
      <c r="E951" s="139"/>
      <c r="F951" s="21">
        <f>SUM(F938:F950)</f>
        <v>0</v>
      </c>
    </row>
    <row r="952" spans="1:7" ht="14.5" thickTop="1">
      <c r="A952" s="30"/>
      <c r="B952" s="29"/>
      <c r="C952" s="28"/>
      <c r="D952" s="27"/>
      <c r="E952" s="137"/>
      <c r="F952" s="17"/>
    </row>
    <row r="953" spans="1:7" ht="42">
      <c r="A953" s="30" t="s">
        <v>20</v>
      </c>
      <c r="B953" s="29" t="s">
        <v>77</v>
      </c>
      <c r="C953" s="28" t="s">
        <v>10</v>
      </c>
      <c r="D953" s="27">
        <v>4</v>
      </c>
      <c r="E953" s="137"/>
      <c r="F953" s="17">
        <f t="shared" si="26"/>
        <v>0</v>
      </c>
    </row>
    <row r="954" spans="1:7" ht="70">
      <c r="A954" s="30" t="s">
        <v>18</v>
      </c>
      <c r="B954" s="29" t="s">
        <v>76</v>
      </c>
      <c r="C954" s="28" t="s">
        <v>10</v>
      </c>
      <c r="D954" s="27">
        <v>2</v>
      </c>
      <c r="E954" s="137"/>
      <c r="F954" s="17">
        <f t="shared" si="26"/>
        <v>0</v>
      </c>
    </row>
    <row r="955" spans="1:7" ht="56">
      <c r="A955" s="30" t="s">
        <v>16</v>
      </c>
      <c r="B955" s="29" t="s">
        <v>75</v>
      </c>
      <c r="C955" s="28" t="s">
        <v>10</v>
      </c>
      <c r="D955" s="27">
        <v>5</v>
      </c>
      <c r="E955" s="137"/>
      <c r="F955" s="17">
        <f t="shared" si="26"/>
        <v>0</v>
      </c>
    </row>
    <row r="956" spans="1:7" ht="56">
      <c r="A956" s="30" t="s">
        <v>15</v>
      </c>
      <c r="B956" s="29" t="s">
        <v>74</v>
      </c>
      <c r="C956" s="28" t="s">
        <v>10</v>
      </c>
      <c r="D956" s="27">
        <v>3</v>
      </c>
      <c r="E956" s="137"/>
      <c r="F956" s="17">
        <f t="shared" si="26"/>
        <v>0</v>
      </c>
    </row>
    <row r="957" spans="1:7" s="11" customFormat="1">
      <c r="A957" s="16"/>
      <c r="B957" s="31" t="s">
        <v>73</v>
      </c>
      <c r="C957" s="14"/>
      <c r="D957" s="13"/>
      <c r="E957" s="146"/>
      <c r="F957" s="17"/>
      <c r="G957" s="20"/>
    </row>
    <row r="958" spans="1:7" ht="409.25" customHeight="1">
      <c r="A958" s="30" t="s">
        <v>12</v>
      </c>
      <c r="B958" s="29" t="s">
        <v>438</v>
      </c>
      <c r="C958" s="28" t="s">
        <v>10</v>
      </c>
      <c r="D958" s="27">
        <v>3</v>
      </c>
      <c r="E958" s="137"/>
      <c r="F958" s="17">
        <f t="shared" si="26"/>
        <v>0</v>
      </c>
    </row>
    <row r="959" spans="1:7" ht="15.65" customHeight="1">
      <c r="A959" s="30"/>
      <c r="B959" s="29"/>
      <c r="C959" s="164"/>
      <c r="D959" s="27"/>
      <c r="E959" s="137"/>
      <c r="F959" s="17"/>
    </row>
    <row r="960" spans="1:7" ht="15.65" customHeight="1" thickBot="1">
      <c r="A960" s="25"/>
      <c r="B960" s="24" t="s">
        <v>26</v>
      </c>
      <c r="C960" s="23"/>
      <c r="D960" s="22"/>
      <c r="E960" s="139"/>
      <c r="F960" s="21">
        <f>SUM(F953:F959)</f>
        <v>0</v>
      </c>
    </row>
    <row r="961" spans="1:6" ht="15.65" customHeight="1" thickTop="1">
      <c r="A961" s="30"/>
      <c r="B961" s="29"/>
      <c r="C961" s="164"/>
      <c r="D961" s="27"/>
      <c r="E961" s="137"/>
      <c r="F961" s="17"/>
    </row>
    <row r="962" spans="1:6" s="11" customFormat="1" ht="16.75" customHeight="1">
      <c r="A962" s="16"/>
      <c r="B962" s="31" t="s">
        <v>72</v>
      </c>
      <c r="C962" s="14"/>
      <c r="D962" s="13"/>
      <c r="E962" s="146"/>
      <c r="F962" s="17"/>
    </row>
    <row r="963" spans="1:6" ht="28">
      <c r="A963" s="30" t="s">
        <v>9</v>
      </c>
      <c r="B963" s="29" t="s">
        <v>71</v>
      </c>
      <c r="C963" s="28" t="s">
        <v>13</v>
      </c>
      <c r="D963" s="27">
        <v>10</v>
      </c>
      <c r="E963" s="137"/>
      <c r="F963" s="17">
        <f t="shared" si="26"/>
        <v>0</v>
      </c>
    </row>
    <row r="964" spans="1:6" ht="28">
      <c r="A964" s="30" t="s">
        <v>51</v>
      </c>
      <c r="B964" s="29" t="s">
        <v>70</v>
      </c>
      <c r="C964" s="28" t="s">
        <v>13</v>
      </c>
      <c r="D964" s="27">
        <v>2</v>
      </c>
      <c r="E964" s="137"/>
      <c r="F964" s="17">
        <f t="shared" si="26"/>
        <v>0</v>
      </c>
    </row>
    <row r="965" spans="1:6" ht="28">
      <c r="A965" s="30" t="s">
        <v>49</v>
      </c>
      <c r="B965" s="29" t="s">
        <v>69</v>
      </c>
      <c r="C965" s="28" t="s">
        <v>13</v>
      </c>
      <c r="D965" s="27">
        <v>2</v>
      </c>
      <c r="E965" s="137"/>
      <c r="F965" s="17">
        <f t="shared" si="26"/>
        <v>0</v>
      </c>
    </row>
    <row r="966" spans="1:6" s="11" customFormat="1">
      <c r="A966" s="16"/>
      <c r="B966" s="31" t="s">
        <v>68</v>
      </c>
      <c r="C966" s="14"/>
      <c r="D966" s="13"/>
      <c r="E966" s="146"/>
      <c r="F966" s="17"/>
    </row>
    <row r="967" spans="1:6" ht="28">
      <c r="A967" s="30" t="s">
        <v>47</v>
      </c>
      <c r="B967" s="29" t="s">
        <v>67</v>
      </c>
      <c r="C967" s="28" t="s">
        <v>13</v>
      </c>
      <c r="D967" s="27">
        <v>15</v>
      </c>
      <c r="E967" s="137"/>
      <c r="F967" s="17">
        <f t="shared" si="26"/>
        <v>0</v>
      </c>
    </row>
    <row r="968" spans="1:6" ht="28">
      <c r="A968" s="30" t="s">
        <v>45</v>
      </c>
      <c r="B968" s="29" t="s">
        <v>66</v>
      </c>
      <c r="C968" s="28" t="s">
        <v>13</v>
      </c>
      <c r="D968" s="27">
        <v>3</v>
      </c>
      <c r="E968" s="137"/>
      <c r="F968" s="17">
        <f t="shared" si="26"/>
        <v>0</v>
      </c>
    </row>
    <row r="969" spans="1:6">
      <c r="A969" s="30" t="s">
        <v>43</v>
      </c>
      <c r="B969" s="29" t="s">
        <v>65</v>
      </c>
      <c r="C969" s="28" t="s">
        <v>13</v>
      </c>
      <c r="D969" s="27">
        <v>1</v>
      </c>
      <c r="E969" s="137"/>
      <c r="F969" s="17">
        <f t="shared" si="26"/>
        <v>0</v>
      </c>
    </row>
    <row r="970" spans="1:6">
      <c r="A970" s="30" t="s">
        <v>41</v>
      </c>
      <c r="B970" s="29" t="s">
        <v>64</v>
      </c>
      <c r="C970" s="28" t="s">
        <v>13</v>
      </c>
      <c r="D970" s="27">
        <v>1</v>
      </c>
      <c r="E970" s="137"/>
      <c r="F970" s="17">
        <f t="shared" si="26"/>
        <v>0</v>
      </c>
    </row>
    <row r="971" spans="1:6" ht="42">
      <c r="A971" s="30" t="s">
        <v>38</v>
      </c>
      <c r="B971" s="29" t="s">
        <v>63</v>
      </c>
      <c r="C971" s="28" t="s">
        <v>13</v>
      </c>
      <c r="D971" s="27">
        <v>1</v>
      </c>
      <c r="E971" s="137"/>
      <c r="F971" s="17">
        <f t="shared" si="26"/>
        <v>0</v>
      </c>
    </row>
    <row r="972" spans="1:6" ht="42">
      <c r="A972" s="30" t="s">
        <v>36</v>
      </c>
      <c r="B972" s="29" t="s">
        <v>62</v>
      </c>
      <c r="C972" s="28" t="s">
        <v>13</v>
      </c>
      <c r="D972" s="27">
        <v>1</v>
      </c>
      <c r="E972" s="137"/>
      <c r="F972" s="17">
        <f t="shared" si="26"/>
        <v>0</v>
      </c>
    </row>
    <row r="973" spans="1:6" s="11" customFormat="1" ht="28">
      <c r="A973" s="16"/>
      <c r="B973" s="31" t="s">
        <v>759</v>
      </c>
      <c r="C973" s="14"/>
      <c r="D973" s="13"/>
      <c r="E973" s="146"/>
      <c r="F973" s="12"/>
    </row>
    <row r="974" spans="1:6" s="11" customFormat="1">
      <c r="A974" s="16"/>
      <c r="B974" s="31" t="s">
        <v>61</v>
      </c>
      <c r="C974" s="14"/>
      <c r="D974" s="13"/>
      <c r="E974" s="147"/>
      <c r="F974" s="39"/>
    </row>
    <row r="975" spans="1:6" ht="27.5">
      <c r="A975" s="30" t="s">
        <v>24</v>
      </c>
      <c r="B975" s="29" t="s">
        <v>60</v>
      </c>
      <c r="C975" s="28" t="s">
        <v>43</v>
      </c>
      <c r="D975" s="27">
        <v>20</v>
      </c>
      <c r="E975" s="137"/>
      <c r="F975" s="17">
        <f>E975*D975</f>
        <v>0</v>
      </c>
    </row>
    <row r="976" spans="1:6" ht="57.75" customHeight="1">
      <c r="A976" s="30" t="s">
        <v>21</v>
      </c>
      <c r="B976" s="29" t="s">
        <v>59</v>
      </c>
      <c r="C976" s="28" t="s">
        <v>10</v>
      </c>
      <c r="D976" s="27">
        <v>2</v>
      </c>
      <c r="E976" s="137"/>
      <c r="F976" s="17">
        <f t="shared" ref="F976:F1000" si="27">E976*D976</f>
        <v>0</v>
      </c>
    </row>
    <row r="977" spans="1:6" s="11" customFormat="1">
      <c r="A977" s="16"/>
      <c r="B977" s="31" t="s">
        <v>58</v>
      </c>
      <c r="C977" s="14"/>
      <c r="D977" s="13"/>
      <c r="E977" s="147"/>
      <c r="F977" s="17"/>
    </row>
    <row r="978" spans="1:6" ht="78" customHeight="1">
      <c r="A978" s="30" t="s">
        <v>20</v>
      </c>
      <c r="B978" s="29" t="s">
        <v>57</v>
      </c>
      <c r="C978" s="28" t="s">
        <v>43</v>
      </c>
      <c r="D978" s="27">
        <v>10</v>
      </c>
      <c r="E978" s="137"/>
      <c r="F978" s="17">
        <f t="shared" si="27"/>
        <v>0</v>
      </c>
    </row>
    <row r="979" spans="1:6" ht="42">
      <c r="A979" s="30" t="s">
        <v>18</v>
      </c>
      <c r="B979" s="29" t="s">
        <v>445</v>
      </c>
      <c r="C979" s="28" t="s">
        <v>10</v>
      </c>
      <c r="D979" s="27">
        <v>1</v>
      </c>
      <c r="E979" s="137"/>
      <c r="F979" s="17">
        <f t="shared" si="27"/>
        <v>0</v>
      </c>
    </row>
    <row r="980" spans="1:6" ht="28">
      <c r="A980" s="30" t="s">
        <v>16</v>
      </c>
      <c r="B980" s="29" t="s">
        <v>56</v>
      </c>
      <c r="C980" s="28" t="s">
        <v>10</v>
      </c>
      <c r="D980" s="27">
        <v>2</v>
      </c>
      <c r="E980" s="137"/>
      <c r="F980" s="17">
        <f t="shared" si="27"/>
        <v>0</v>
      </c>
    </row>
    <row r="981" spans="1:6" ht="58.25" customHeight="1">
      <c r="A981" s="30" t="s">
        <v>15</v>
      </c>
      <c r="B981" s="29" t="s">
        <v>55</v>
      </c>
      <c r="C981" s="28" t="s">
        <v>13</v>
      </c>
      <c r="D981" s="27">
        <v>2</v>
      </c>
      <c r="E981" s="137"/>
      <c r="F981" s="17">
        <f t="shared" si="27"/>
        <v>0</v>
      </c>
    </row>
    <row r="982" spans="1:6">
      <c r="A982" s="30"/>
      <c r="B982" s="29"/>
      <c r="C982" s="164"/>
      <c r="D982" s="27"/>
      <c r="E982" s="137"/>
      <c r="F982" s="17"/>
    </row>
    <row r="983" spans="1:6" ht="14.5" thickBot="1">
      <c r="A983" s="25"/>
      <c r="B983" s="24" t="s">
        <v>26</v>
      </c>
      <c r="C983" s="23"/>
      <c r="D983" s="22"/>
      <c r="E983" s="139"/>
      <c r="F983" s="21">
        <f>SUM(F963:F982)</f>
        <v>0</v>
      </c>
    </row>
    <row r="984" spans="1:6" ht="14.5" thickTop="1">
      <c r="A984" s="30"/>
      <c r="B984" s="29"/>
      <c r="C984" s="164"/>
      <c r="D984" s="27"/>
      <c r="E984" s="137"/>
      <c r="F984" s="17"/>
    </row>
    <row r="985" spans="1:6" s="20" customFormat="1">
      <c r="A985" s="16"/>
      <c r="B985" s="31" t="s">
        <v>54</v>
      </c>
      <c r="C985" s="14"/>
      <c r="D985" s="13"/>
      <c r="E985" s="146"/>
      <c r="F985" s="17"/>
    </row>
    <row r="986" spans="1:6" ht="70">
      <c r="A986" s="30" t="s">
        <v>12</v>
      </c>
      <c r="B986" s="29" t="s">
        <v>53</v>
      </c>
      <c r="C986" s="28" t="s">
        <v>7</v>
      </c>
      <c r="D986" s="27">
        <v>15</v>
      </c>
      <c r="E986" s="137"/>
      <c r="F986" s="17">
        <f t="shared" si="27"/>
        <v>0</v>
      </c>
    </row>
    <row r="987" spans="1:6" ht="42">
      <c r="A987" s="30" t="s">
        <v>9</v>
      </c>
      <c r="B987" s="29" t="s">
        <v>52</v>
      </c>
      <c r="C987" s="28" t="s">
        <v>13</v>
      </c>
      <c r="D987" s="27">
        <v>4</v>
      </c>
      <c r="E987" s="137"/>
      <c r="F987" s="17">
        <f t="shared" si="27"/>
        <v>0</v>
      </c>
    </row>
    <row r="988" spans="1:6" ht="42">
      <c r="A988" s="30" t="s">
        <v>51</v>
      </c>
      <c r="B988" s="29" t="s">
        <v>50</v>
      </c>
      <c r="C988" s="28" t="s">
        <v>13</v>
      </c>
      <c r="D988" s="27">
        <v>4</v>
      </c>
      <c r="E988" s="137"/>
      <c r="F988" s="17">
        <f t="shared" si="27"/>
        <v>0</v>
      </c>
    </row>
    <row r="989" spans="1:6" ht="28">
      <c r="A989" s="30" t="s">
        <v>49</v>
      </c>
      <c r="B989" s="29" t="s">
        <v>48</v>
      </c>
      <c r="C989" s="28" t="s">
        <v>13</v>
      </c>
      <c r="D989" s="27">
        <v>4</v>
      </c>
      <c r="E989" s="137"/>
      <c r="F989" s="17">
        <f t="shared" si="27"/>
        <v>0</v>
      </c>
    </row>
    <row r="990" spans="1:6" ht="28">
      <c r="A990" s="30" t="s">
        <v>47</v>
      </c>
      <c r="B990" s="29" t="s">
        <v>46</v>
      </c>
      <c r="C990" s="28" t="s">
        <v>13</v>
      </c>
      <c r="D990" s="27">
        <v>1</v>
      </c>
      <c r="E990" s="137"/>
      <c r="F990" s="17">
        <f t="shared" si="27"/>
        <v>0</v>
      </c>
    </row>
    <row r="991" spans="1:6">
      <c r="A991" s="30" t="s">
        <v>45</v>
      </c>
      <c r="B991" s="29" t="s">
        <v>44</v>
      </c>
      <c r="C991" s="28" t="s">
        <v>13</v>
      </c>
      <c r="D991" s="27">
        <v>1</v>
      </c>
      <c r="E991" s="137"/>
      <c r="F991" s="17">
        <f t="shared" si="27"/>
        <v>0</v>
      </c>
    </row>
    <row r="992" spans="1:6">
      <c r="A992" s="30" t="s">
        <v>43</v>
      </c>
      <c r="B992" s="29" t="s">
        <v>42</v>
      </c>
      <c r="C992" s="28" t="s">
        <v>13</v>
      </c>
      <c r="D992" s="27">
        <v>1</v>
      </c>
      <c r="E992" s="137"/>
      <c r="F992" s="17">
        <f t="shared" si="27"/>
        <v>0</v>
      </c>
    </row>
    <row r="993" spans="1:6" ht="28">
      <c r="A993" s="30" t="s">
        <v>41</v>
      </c>
      <c r="B993" s="29" t="s">
        <v>40</v>
      </c>
      <c r="C993" s="28" t="s">
        <v>13</v>
      </c>
      <c r="D993" s="27">
        <v>1</v>
      </c>
      <c r="E993" s="137"/>
      <c r="F993" s="17">
        <f t="shared" si="27"/>
        <v>0</v>
      </c>
    </row>
    <row r="994" spans="1:6" s="20" customFormat="1" ht="12.75" customHeight="1">
      <c r="A994" s="16"/>
      <c r="B994" s="31" t="s">
        <v>39</v>
      </c>
      <c r="C994" s="14"/>
      <c r="D994" s="13"/>
      <c r="E994" s="146"/>
      <c r="F994" s="17"/>
    </row>
    <row r="995" spans="1:6" ht="52.5">
      <c r="A995" s="30" t="s">
        <v>38</v>
      </c>
      <c r="B995" s="29" t="s">
        <v>37</v>
      </c>
      <c r="C995" s="28" t="s">
        <v>10</v>
      </c>
      <c r="D995" s="27">
        <v>2</v>
      </c>
      <c r="E995" s="137"/>
      <c r="F995" s="17">
        <f t="shared" si="27"/>
        <v>0</v>
      </c>
    </row>
    <row r="996" spans="1:6">
      <c r="A996" s="30" t="s">
        <v>36</v>
      </c>
      <c r="B996" s="29" t="s">
        <v>35</v>
      </c>
      <c r="C996" s="28" t="s">
        <v>10</v>
      </c>
      <c r="D996" s="27">
        <v>10</v>
      </c>
      <c r="E996" s="137"/>
      <c r="F996" s="17">
        <f t="shared" si="27"/>
        <v>0</v>
      </c>
    </row>
    <row r="997" spans="1:6">
      <c r="A997" s="30" t="s">
        <v>34</v>
      </c>
      <c r="B997" s="29" t="s">
        <v>33</v>
      </c>
      <c r="C997" s="28" t="s">
        <v>10</v>
      </c>
      <c r="D997" s="27">
        <v>5</v>
      </c>
      <c r="E997" s="137"/>
      <c r="F997" s="17">
        <f t="shared" si="27"/>
        <v>0</v>
      </c>
    </row>
    <row r="998" spans="1:6">
      <c r="A998" s="30" t="s">
        <v>32</v>
      </c>
      <c r="B998" s="29" t="s">
        <v>31</v>
      </c>
      <c r="C998" s="28" t="s">
        <v>10</v>
      </c>
      <c r="D998" s="27">
        <v>6</v>
      </c>
      <c r="E998" s="137"/>
      <c r="F998" s="17">
        <f t="shared" si="27"/>
        <v>0</v>
      </c>
    </row>
    <row r="999" spans="1:6">
      <c r="A999" s="30" t="s">
        <v>30</v>
      </c>
      <c r="B999" s="29" t="s">
        <v>29</v>
      </c>
      <c r="C999" s="28" t="s">
        <v>10</v>
      </c>
      <c r="D999" s="27">
        <v>2</v>
      </c>
      <c r="E999" s="137"/>
      <c r="F999" s="17">
        <f t="shared" si="27"/>
        <v>0</v>
      </c>
    </row>
    <row r="1000" spans="1:6" ht="90.75" customHeight="1">
      <c r="A1000" s="30" t="s">
        <v>28</v>
      </c>
      <c r="B1000" s="29" t="s">
        <v>27</v>
      </c>
      <c r="C1000" s="28" t="s">
        <v>10</v>
      </c>
      <c r="D1000" s="27">
        <v>1</v>
      </c>
      <c r="E1000" s="137"/>
      <c r="F1000" s="17">
        <f t="shared" si="27"/>
        <v>0</v>
      </c>
    </row>
    <row r="1001" spans="1:6" s="20" customFormat="1" ht="12" customHeight="1">
      <c r="A1001" s="16"/>
      <c r="B1001" s="38"/>
      <c r="C1001" s="28"/>
      <c r="D1001" s="37"/>
      <c r="E1001" s="146"/>
      <c r="F1001" s="12"/>
    </row>
    <row r="1002" spans="1:6" s="20" customFormat="1" ht="9.75" customHeight="1">
      <c r="A1002" s="16"/>
      <c r="B1002" s="38"/>
      <c r="C1002" s="28"/>
      <c r="D1002" s="37"/>
      <c r="E1002" s="146"/>
      <c r="F1002" s="12"/>
    </row>
    <row r="1003" spans="1:6" ht="14.5" thickBot="1">
      <c r="A1003" s="25"/>
      <c r="B1003" s="24" t="s">
        <v>26</v>
      </c>
      <c r="C1003" s="23"/>
      <c r="D1003" s="22"/>
      <c r="E1003" s="139"/>
      <c r="F1003" s="21">
        <f>SUM(F986:F1002)</f>
        <v>0</v>
      </c>
    </row>
    <row r="1004" spans="1:6" ht="14.5" thickTop="1">
      <c r="A1004" s="30"/>
      <c r="B1004" s="36"/>
      <c r="C1004" s="35"/>
      <c r="D1004" s="34"/>
      <c r="E1004" s="130"/>
      <c r="F1004" s="32"/>
    </row>
    <row r="1005" spans="1:6" s="20" customFormat="1">
      <c r="A1005" s="16"/>
      <c r="B1005" s="31" t="s">
        <v>25</v>
      </c>
      <c r="C1005" s="14"/>
      <c r="D1005" s="13"/>
      <c r="E1005" s="146"/>
      <c r="F1005" s="12"/>
    </row>
    <row r="1006" spans="1:6" ht="28">
      <c r="A1006" s="30" t="s">
        <v>24</v>
      </c>
      <c r="B1006" s="29" t="s">
        <v>23</v>
      </c>
      <c r="C1006" s="28" t="s">
        <v>10</v>
      </c>
      <c r="D1006" s="27">
        <v>1</v>
      </c>
      <c r="E1006" s="137"/>
      <c r="F1006" s="17">
        <f>E1006*D1006</f>
        <v>0</v>
      </c>
    </row>
    <row r="1007" spans="1:6" s="20" customFormat="1">
      <c r="A1007" s="16"/>
      <c r="B1007" s="31" t="s">
        <v>22</v>
      </c>
      <c r="C1007" s="14"/>
      <c r="D1007" s="13"/>
      <c r="E1007" s="148"/>
      <c r="F1007" s="17"/>
    </row>
    <row r="1008" spans="1:6" ht="70">
      <c r="A1008" s="30" t="s">
        <v>21</v>
      </c>
      <c r="B1008" s="29" t="s">
        <v>760</v>
      </c>
      <c r="C1008" s="28" t="s">
        <v>13</v>
      </c>
      <c r="D1008" s="27">
        <v>8</v>
      </c>
      <c r="E1008" s="137"/>
      <c r="F1008" s="17">
        <f t="shared" ref="F1008:F1017" si="28">E1008*D1008</f>
        <v>0</v>
      </c>
    </row>
    <row r="1009" spans="1:6" ht="56">
      <c r="A1009" s="30" t="s">
        <v>20</v>
      </c>
      <c r="B1009" s="29" t="s">
        <v>19</v>
      </c>
      <c r="C1009" s="28" t="s">
        <v>13</v>
      </c>
      <c r="D1009" s="27">
        <v>1</v>
      </c>
      <c r="E1009" s="137"/>
      <c r="F1009" s="17">
        <f t="shared" si="28"/>
        <v>0</v>
      </c>
    </row>
    <row r="1010" spans="1:6">
      <c r="A1010" s="30" t="s">
        <v>18</v>
      </c>
      <c r="B1010" s="29" t="s">
        <v>17</v>
      </c>
      <c r="C1010" s="28" t="s">
        <v>13</v>
      </c>
      <c r="D1010" s="27">
        <v>1</v>
      </c>
      <c r="E1010" s="137"/>
      <c r="F1010" s="17">
        <f t="shared" si="28"/>
        <v>0</v>
      </c>
    </row>
    <row r="1011" spans="1:6" ht="42">
      <c r="A1011" s="30"/>
      <c r="B1011" s="29" t="s">
        <v>440</v>
      </c>
      <c r="C1011" s="28" t="s">
        <v>13</v>
      </c>
      <c r="D1011" s="155">
        <v>2</v>
      </c>
      <c r="E1011" s="151"/>
      <c r="F1011" s="156">
        <f t="shared" si="28"/>
        <v>0</v>
      </c>
    </row>
    <row r="1012" spans="1:6" ht="56">
      <c r="A1012" s="30"/>
      <c r="B1012" s="29" t="s">
        <v>441</v>
      </c>
      <c r="C1012" s="155" t="s">
        <v>13</v>
      </c>
      <c r="D1012" s="155">
        <v>1</v>
      </c>
      <c r="E1012" s="151"/>
      <c r="F1012" s="156">
        <f t="shared" si="28"/>
        <v>0</v>
      </c>
    </row>
    <row r="1013" spans="1:6" ht="42">
      <c r="A1013" s="30"/>
      <c r="B1013" s="29" t="s">
        <v>442</v>
      </c>
      <c r="C1013" s="28" t="s">
        <v>13</v>
      </c>
      <c r="D1013" s="155">
        <v>1</v>
      </c>
      <c r="E1013" s="151"/>
      <c r="F1013" s="156">
        <f t="shared" si="28"/>
        <v>0</v>
      </c>
    </row>
    <row r="1014" spans="1:6">
      <c r="A1014" s="30"/>
      <c r="B1014" s="29"/>
      <c r="C1014" s="28"/>
      <c r="D1014" s="27"/>
      <c r="E1014" s="137"/>
      <c r="F1014" s="17"/>
    </row>
    <row r="1015" spans="1:6" ht="28">
      <c r="A1015" s="30" t="s">
        <v>15</v>
      </c>
      <c r="B1015" s="29" t="s">
        <v>14</v>
      </c>
      <c r="C1015" s="28" t="s">
        <v>13</v>
      </c>
      <c r="D1015" s="27">
        <v>1</v>
      </c>
      <c r="E1015" s="137"/>
      <c r="F1015" s="17">
        <f t="shared" si="28"/>
        <v>0</v>
      </c>
    </row>
    <row r="1016" spans="1:6" ht="56">
      <c r="A1016" s="30" t="s">
        <v>12</v>
      </c>
      <c r="B1016" s="29" t="s">
        <v>11</v>
      </c>
      <c r="C1016" s="28" t="s">
        <v>10</v>
      </c>
      <c r="D1016" s="27">
        <v>1</v>
      </c>
      <c r="E1016" s="137"/>
      <c r="F1016" s="17">
        <f t="shared" si="28"/>
        <v>0</v>
      </c>
    </row>
    <row r="1017" spans="1:6" ht="27.5">
      <c r="A1017" s="30" t="s">
        <v>9</v>
      </c>
      <c r="B1017" s="29" t="s">
        <v>8</v>
      </c>
      <c r="C1017" s="28" t="s">
        <v>7</v>
      </c>
      <c r="D1017" s="27">
        <v>20</v>
      </c>
      <c r="E1017" s="137"/>
      <c r="F1017" s="17">
        <f t="shared" si="28"/>
        <v>0</v>
      </c>
    </row>
    <row r="1018" spans="1:6" s="26" customFormat="1" ht="12.5">
      <c r="A1018" s="16"/>
      <c r="B1018" s="15"/>
      <c r="C1018" s="14"/>
      <c r="D1018" s="13"/>
      <c r="E1018" s="146"/>
      <c r="F1018" s="12"/>
    </row>
    <row r="1019" spans="1:6" s="26" customFormat="1" ht="25">
      <c r="A1019" s="16"/>
      <c r="B1019" s="15" t="s">
        <v>439</v>
      </c>
      <c r="C1019" s="152" t="s">
        <v>7</v>
      </c>
      <c r="D1019" s="13">
        <v>40</v>
      </c>
      <c r="E1019" s="153"/>
      <c r="F1019" s="154">
        <f t="shared" ref="F1019" si="29">E1019*D1019</f>
        <v>0</v>
      </c>
    </row>
    <row r="1020" spans="1:6" s="26" customFormat="1" ht="12.5">
      <c r="A1020" s="16"/>
      <c r="B1020" s="15"/>
      <c r="C1020" s="14"/>
      <c r="D1020" s="13"/>
      <c r="E1020" s="146"/>
      <c r="F1020" s="12"/>
    </row>
    <row r="1021" spans="1:6" s="26" customFormat="1" ht="12.5">
      <c r="A1021" s="16"/>
      <c r="B1021" s="15"/>
      <c r="C1021" s="14"/>
      <c r="D1021" s="13"/>
      <c r="E1021" s="146"/>
      <c r="F1021" s="12"/>
    </row>
    <row r="1022" spans="1:6" s="26" customFormat="1" ht="12.5">
      <c r="A1022" s="16"/>
      <c r="B1022" s="15"/>
      <c r="C1022" s="14"/>
      <c r="D1022" s="13"/>
      <c r="E1022" s="146"/>
      <c r="F1022" s="12"/>
    </row>
    <row r="1023" spans="1:6" s="26" customFormat="1" ht="12.5">
      <c r="A1023" s="16"/>
      <c r="B1023" s="15"/>
      <c r="C1023" s="14"/>
      <c r="D1023" s="13"/>
      <c r="E1023" s="146"/>
      <c r="F1023" s="12"/>
    </row>
    <row r="1024" spans="1:6" s="26" customFormat="1" ht="12.5">
      <c r="A1024" s="16"/>
      <c r="B1024" s="15"/>
      <c r="C1024" s="14"/>
      <c r="D1024" s="13"/>
      <c r="E1024" s="146"/>
      <c r="F1024" s="12"/>
    </row>
    <row r="1025" spans="1:6" s="26" customFormat="1" ht="12.5">
      <c r="A1025" s="16"/>
      <c r="B1025" s="15"/>
      <c r="C1025" s="14"/>
      <c r="D1025" s="13"/>
      <c r="E1025" s="146"/>
      <c r="F1025" s="12"/>
    </row>
    <row r="1026" spans="1:6" s="26" customFormat="1" ht="12.5">
      <c r="A1026" s="16"/>
      <c r="B1026" s="15"/>
      <c r="C1026" s="14"/>
      <c r="D1026" s="13"/>
      <c r="E1026" s="146"/>
      <c r="F1026" s="12"/>
    </row>
    <row r="1027" spans="1:6" s="26" customFormat="1" ht="12.5">
      <c r="A1027" s="16"/>
      <c r="B1027" s="15"/>
      <c r="C1027" s="14"/>
      <c r="D1027" s="13"/>
      <c r="E1027" s="146"/>
      <c r="F1027" s="12"/>
    </row>
    <row r="1028" spans="1:6" s="26" customFormat="1" ht="12.5">
      <c r="A1028" s="16"/>
      <c r="B1028" s="15"/>
      <c r="C1028" s="14"/>
      <c r="D1028" s="13"/>
      <c r="E1028" s="146"/>
      <c r="F1028" s="12"/>
    </row>
    <row r="1029" spans="1:6" s="26" customFormat="1" ht="12.5">
      <c r="A1029" s="16"/>
      <c r="B1029" s="15"/>
      <c r="C1029" s="14"/>
      <c r="D1029" s="13"/>
      <c r="E1029" s="146"/>
      <c r="F1029" s="12"/>
    </row>
    <row r="1030" spans="1:6" s="26" customFormat="1" ht="12.5">
      <c r="A1030" s="16"/>
      <c r="B1030" s="15"/>
      <c r="C1030" s="14"/>
      <c r="D1030" s="13"/>
      <c r="E1030" s="146"/>
      <c r="F1030" s="12"/>
    </row>
    <row r="1031" spans="1:6" s="26" customFormat="1" ht="12.5">
      <c r="A1031" s="16"/>
      <c r="B1031" s="15"/>
      <c r="C1031" s="14"/>
      <c r="D1031" s="13"/>
      <c r="E1031" s="146"/>
      <c r="F1031" s="12"/>
    </row>
    <row r="1032" spans="1:6" ht="14.5" thickBot="1">
      <c r="A1032" s="25"/>
      <c r="B1032" s="24" t="s">
        <v>6</v>
      </c>
      <c r="C1032" s="23"/>
      <c r="D1032" s="22"/>
      <c r="E1032" s="139"/>
      <c r="F1032" s="21">
        <f>SUM(F1006:F1031)</f>
        <v>0</v>
      </c>
    </row>
    <row r="1033" spans="1:6" s="20" customFormat="1" ht="13" thickTop="1">
      <c r="A1033" s="16"/>
      <c r="B1033" s="15"/>
      <c r="C1033" s="14"/>
      <c r="D1033" s="13"/>
      <c r="E1033" s="146"/>
      <c r="F1033" s="12"/>
    </row>
    <row r="1034" spans="1:6" s="11" customFormat="1">
      <c r="A1034" s="16"/>
      <c r="B1034" s="19" t="s">
        <v>5</v>
      </c>
      <c r="C1034" s="14"/>
      <c r="D1034" s="13"/>
      <c r="E1034" s="146"/>
      <c r="F1034" s="12"/>
    </row>
    <row r="1035" spans="1:6" s="11" customFormat="1">
      <c r="A1035" s="16"/>
      <c r="B1035" s="18"/>
      <c r="C1035" s="14"/>
      <c r="D1035" s="13"/>
      <c r="E1035" s="146"/>
      <c r="F1035" s="12"/>
    </row>
    <row r="1036" spans="1:6" s="11" customFormat="1">
      <c r="A1036" s="16"/>
      <c r="B1036" s="18" t="s">
        <v>4</v>
      </c>
      <c r="C1036" s="14"/>
      <c r="D1036" s="13"/>
      <c r="E1036" s="146"/>
      <c r="F1036" s="17" t="str">
        <f>F923</f>
        <v>Nil</v>
      </c>
    </row>
    <row r="1037" spans="1:6" s="11" customFormat="1">
      <c r="A1037" s="16"/>
      <c r="B1037" s="18"/>
      <c r="C1037" s="14"/>
      <c r="D1037" s="13"/>
      <c r="E1037" s="146"/>
      <c r="F1037" s="17"/>
    </row>
    <row r="1038" spans="1:6" s="11" customFormat="1">
      <c r="A1038" s="16"/>
      <c r="B1038" s="18" t="s">
        <v>3</v>
      </c>
      <c r="C1038" s="14"/>
      <c r="D1038" s="13"/>
      <c r="E1038" s="146"/>
      <c r="F1038" s="17" t="str">
        <f>F935</f>
        <v>NILL</v>
      </c>
    </row>
    <row r="1039" spans="1:6" s="11" customFormat="1">
      <c r="A1039" s="16"/>
      <c r="B1039" s="18"/>
      <c r="C1039" s="14"/>
      <c r="D1039" s="13"/>
      <c r="E1039" s="146"/>
      <c r="F1039" s="17"/>
    </row>
    <row r="1040" spans="1:6" s="11" customFormat="1">
      <c r="A1040" s="16"/>
      <c r="B1040" s="18" t="s">
        <v>2</v>
      </c>
      <c r="C1040" s="14"/>
      <c r="D1040" s="13"/>
      <c r="E1040" s="146"/>
      <c r="F1040" s="17">
        <f>F951</f>
        <v>0</v>
      </c>
    </row>
    <row r="1041" spans="1:6" s="11" customFormat="1">
      <c r="A1041" s="16"/>
      <c r="B1041" s="18"/>
      <c r="C1041" s="14"/>
      <c r="D1041" s="13"/>
      <c r="E1041" s="146"/>
      <c r="F1041" s="17"/>
    </row>
    <row r="1042" spans="1:6" s="11" customFormat="1">
      <c r="A1042" s="16"/>
      <c r="B1042" s="18" t="s">
        <v>1</v>
      </c>
      <c r="C1042" s="14"/>
      <c r="D1042" s="13"/>
      <c r="E1042" s="146"/>
      <c r="F1042" s="17">
        <f>F960</f>
        <v>0</v>
      </c>
    </row>
    <row r="1043" spans="1:6" s="11" customFormat="1">
      <c r="A1043" s="16"/>
      <c r="B1043" s="15"/>
      <c r="C1043" s="14"/>
      <c r="D1043" s="13"/>
      <c r="E1043" s="146"/>
      <c r="F1043" s="12"/>
    </row>
    <row r="1044" spans="1:6" s="11" customFormat="1">
      <c r="A1044" s="16"/>
      <c r="B1044" s="18" t="s">
        <v>449</v>
      </c>
      <c r="C1044" s="14"/>
      <c r="D1044" s="13"/>
      <c r="E1044" s="146"/>
      <c r="F1044" s="17">
        <f>F983</f>
        <v>0</v>
      </c>
    </row>
    <row r="1045" spans="1:6" s="11" customFormat="1">
      <c r="A1045" s="16"/>
      <c r="B1045" s="15"/>
      <c r="C1045" s="14"/>
      <c r="D1045" s="13"/>
      <c r="E1045" s="146"/>
      <c r="F1045" s="12"/>
    </row>
    <row r="1046" spans="1:6" s="11" customFormat="1">
      <c r="A1046" s="16"/>
      <c r="B1046" s="18" t="s">
        <v>448</v>
      </c>
      <c r="C1046" s="14"/>
      <c r="D1046" s="13"/>
      <c r="E1046" s="146"/>
      <c r="F1046" s="17">
        <f>F1003</f>
        <v>0</v>
      </c>
    </row>
    <row r="1047" spans="1:6" s="11" customFormat="1">
      <c r="A1047" s="16"/>
      <c r="B1047" s="15"/>
      <c r="C1047" s="14"/>
      <c r="D1047" s="13"/>
      <c r="E1047" s="146"/>
      <c r="F1047" s="12"/>
    </row>
    <row r="1048" spans="1:6" s="11" customFormat="1">
      <c r="A1048" s="16"/>
      <c r="B1048" s="18" t="s">
        <v>447</v>
      </c>
      <c r="C1048" s="14"/>
      <c r="D1048" s="13"/>
      <c r="E1048" s="146"/>
      <c r="F1048" s="17">
        <f>F1032</f>
        <v>0</v>
      </c>
    </row>
    <row r="1049" spans="1:6" s="11" customFormat="1">
      <c r="A1049" s="16"/>
      <c r="B1049" s="15"/>
      <c r="C1049" s="14"/>
      <c r="D1049" s="13"/>
      <c r="E1049" s="146"/>
      <c r="F1049" s="12"/>
    </row>
    <row r="1050" spans="1:6" s="11" customFormat="1">
      <c r="A1050" s="16"/>
      <c r="B1050" s="15"/>
      <c r="C1050" s="14"/>
      <c r="D1050" s="13"/>
      <c r="E1050" s="146"/>
      <c r="F1050" s="12"/>
    </row>
    <row r="1051" spans="1:6" s="11" customFormat="1">
      <c r="A1051" s="16"/>
      <c r="B1051" s="15"/>
      <c r="C1051" s="14"/>
      <c r="D1051" s="13"/>
      <c r="E1051" s="146"/>
      <c r="F1051" s="12"/>
    </row>
    <row r="1052" spans="1:6" s="11" customFormat="1">
      <c r="A1052" s="16"/>
      <c r="B1052" s="15"/>
      <c r="C1052" s="14"/>
      <c r="D1052" s="13"/>
      <c r="E1052" s="146"/>
      <c r="F1052" s="12"/>
    </row>
    <row r="1053" spans="1:6" s="11" customFormat="1">
      <c r="A1053" s="16"/>
      <c r="B1053" s="15"/>
      <c r="C1053" s="14"/>
      <c r="D1053" s="13"/>
      <c r="E1053" s="146"/>
      <c r="F1053" s="12"/>
    </row>
    <row r="1054" spans="1:6" s="11" customFormat="1">
      <c r="A1054" s="16"/>
      <c r="B1054" s="15"/>
      <c r="C1054" s="14"/>
      <c r="D1054" s="13"/>
      <c r="E1054" s="146"/>
      <c r="F1054" s="12"/>
    </row>
    <row r="1055" spans="1:6" s="11" customFormat="1">
      <c r="A1055" s="16"/>
      <c r="B1055" s="15"/>
      <c r="C1055" s="14"/>
      <c r="D1055" s="13"/>
      <c r="E1055" s="146"/>
      <c r="F1055" s="12"/>
    </row>
    <row r="1056" spans="1:6" s="11" customFormat="1">
      <c r="A1056" s="16"/>
      <c r="B1056" s="15"/>
      <c r="C1056" s="14"/>
      <c r="D1056" s="13"/>
      <c r="E1056" s="146"/>
      <c r="F1056" s="12"/>
    </row>
    <row r="1057" spans="1:6" s="11" customFormat="1">
      <c r="A1057" s="16"/>
      <c r="B1057" s="15"/>
      <c r="C1057" s="14"/>
      <c r="D1057" s="13"/>
      <c r="E1057" s="146"/>
      <c r="F1057" s="12"/>
    </row>
    <row r="1058" spans="1:6" s="11" customFormat="1">
      <c r="A1058" s="16"/>
      <c r="B1058" s="15"/>
      <c r="C1058" s="14"/>
      <c r="D1058" s="13"/>
      <c r="E1058" s="146"/>
      <c r="F1058" s="12"/>
    </row>
    <row r="1059" spans="1:6" s="11" customFormat="1">
      <c r="A1059" s="16"/>
      <c r="B1059" s="15"/>
      <c r="C1059" s="14"/>
      <c r="D1059" s="13"/>
      <c r="E1059" s="146"/>
      <c r="F1059" s="12"/>
    </row>
    <row r="1060" spans="1:6" s="11" customFormat="1">
      <c r="A1060" s="16"/>
      <c r="B1060" s="15"/>
      <c r="C1060" s="14"/>
      <c r="D1060" s="13"/>
      <c r="E1060" s="146"/>
      <c r="F1060" s="12"/>
    </row>
    <row r="1061" spans="1:6" s="11" customFormat="1">
      <c r="A1061" s="16"/>
      <c r="B1061" s="15"/>
      <c r="C1061" s="14"/>
      <c r="D1061" s="13"/>
      <c r="E1061" s="146"/>
      <c r="F1061" s="12"/>
    </row>
    <row r="1062" spans="1:6" s="11" customFormat="1">
      <c r="A1062" s="16"/>
      <c r="B1062" s="15"/>
      <c r="C1062" s="14"/>
      <c r="D1062" s="13"/>
      <c r="E1062" s="146"/>
      <c r="F1062" s="12"/>
    </row>
    <row r="1063" spans="1:6" s="11" customFormat="1">
      <c r="A1063" s="16"/>
      <c r="B1063" s="15"/>
      <c r="C1063" s="14"/>
      <c r="D1063" s="13"/>
      <c r="E1063" s="146"/>
      <c r="F1063" s="12"/>
    </row>
    <row r="1064" spans="1:6" s="11" customFormat="1">
      <c r="A1064" s="16"/>
      <c r="B1064" s="15"/>
      <c r="C1064" s="14"/>
      <c r="D1064" s="13"/>
      <c r="E1064" s="146"/>
      <c r="F1064" s="12"/>
    </row>
    <row r="1065" spans="1:6" s="11" customFormat="1">
      <c r="A1065" s="16"/>
      <c r="B1065" s="15"/>
      <c r="C1065" s="14"/>
      <c r="D1065" s="13"/>
      <c r="E1065" s="146"/>
      <c r="F1065" s="12"/>
    </row>
    <row r="1066" spans="1:6" s="11" customFormat="1">
      <c r="A1066" s="16"/>
      <c r="B1066" s="15"/>
      <c r="C1066" s="14"/>
      <c r="D1066" s="13"/>
      <c r="E1066" s="146"/>
      <c r="F1066" s="12"/>
    </row>
    <row r="1067" spans="1:6" s="11" customFormat="1">
      <c r="A1067" s="16"/>
      <c r="B1067" s="15"/>
      <c r="C1067" s="14"/>
      <c r="D1067" s="13"/>
      <c r="E1067" s="146"/>
      <c r="F1067" s="12"/>
    </row>
    <row r="1068" spans="1:6" s="11" customFormat="1">
      <c r="A1068" s="16"/>
      <c r="B1068" s="15"/>
      <c r="C1068" s="14"/>
      <c r="D1068" s="13"/>
      <c r="E1068" s="146"/>
      <c r="F1068" s="12"/>
    </row>
    <row r="1069" spans="1:6" s="7" customFormat="1" ht="28.5" thickBot="1">
      <c r="A1069" s="10"/>
      <c r="B1069" s="10" t="s">
        <v>0</v>
      </c>
      <c r="C1069" s="10"/>
      <c r="D1069" s="9"/>
      <c r="E1069" s="149"/>
      <c r="F1069" s="8">
        <f>SUM(F1040:F1068)</f>
        <v>0</v>
      </c>
    </row>
    <row r="1070" spans="1:6" ht="14.5" thickTop="1"/>
  </sheetData>
  <mergeCells count="2">
    <mergeCell ref="A1:F1"/>
    <mergeCell ref="A2:F2"/>
  </mergeCells>
  <pageMargins left="0.7" right="0.7" top="0.75" bottom="0.75" header="0.3" footer="0.3"/>
  <pageSetup scale="87" orientation="portrait" r:id="rId1"/>
  <headerFooter>
    <oddFooter>&amp;R&amp;"Arial,Bold"Page No.5.4/&amp;P</oddFooter>
  </headerFooter>
  <rowBreaks count="33" manualBreakCount="33">
    <brk id="46" max="5" man="1"/>
    <brk id="77" max="5" man="1"/>
    <brk id="107" max="16383" man="1"/>
    <brk id="137" max="16383" man="1"/>
    <brk id="162" max="16383" man="1"/>
    <brk id="186" max="16383" man="1"/>
    <brk id="224" max="16383" man="1"/>
    <brk id="259" max="16383" man="1"/>
    <brk id="293" max="16383" man="1"/>
    <brk id="327" max="16383" man="1"/>
    <brk id="365" max="16383" man="1"/>
    <brk id="396" max="16383" man="1"/>
    <brk id="416" max="5" man="1"/>
    <brk id="447" max="5" man="1"/>
    <brk id="489" max="5" man="1"/>
    <brk id="521" max="5" man="1"/>
    <brk id="545" max="5" man="1"/>
    <brk id="585" max="5" man="1"/>
    <brk id="617" max="5" man="1"/>
    <brk id="652" max="5" man="1"/>
    <brk id="683" max="5" man="1"/>
    <brk id="703" max="5" man="1"/>
    <brk id="752" max="5" man="1"/>
    <brk id="769" max="5" man="1"/>
    <brk id="791" max="5" man="1"/>
    <brk id="814" max="5" man="1"/>
    <brk id="833" max="5" man="1"/>
    <brk id="866" max="5" man="1"/>
    <brk id="905" max="5" man="1"/>
    <brk id="935" max="5" man="1"/>
    <brk id="984" max="5" man="1"/>
    <brk id="1003" max="5" man="1"/>
    <brk id="1032" max="5"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M311"/>
  <sheetViews>
    <sheetView view="pageBreakPreview" zoomScale="98" zoomScaleSheetLayoutView="98" workbookViewId="0">
      <selection activeCell="E18" sqref="E18"/>
    </sheetView>
  </sheetViews>
  <sheetFormatPr defaultColWidth="8.81640625" defaultRowHeight="12.5"/>
  <cols>
    <col min="1" max="1" width="5.6328125" customWidth="1"/>
    <col min="2" max="2" width="57.36328125" customWidth="1"/>
    <col min="3" max="3" width="5.6328125" customWidth="1"/>
    <col min="4" max="4" width="6.453125" style="26" customWidth="1"/>
    <col min="5" max="5" width="10.81640625" customWidth="1"/>
    <col min="6" max="6" width="16.453125" customWidth="1"/>
  </cols>
  <sheetData>
    <row r="1" spans="1:6">
      <c r="A1" s="345"/>
      <c r="B1" s="345"/>
      <c r="C1" s="345"/>
      <c r="D1" s="415"/>
      <c r="E1" s="345"/>
      <c r="F1" s="345"/>
    </row>
    <row r="2" spans="1:6" ht="13">
      <c r="A2" s="346"/>
      <c r="C2" s="347"/>
      <c r="D2" s="416"/>
      <c r="E2" s="346"/>
      <c r="F2" s="346"/>
    </row>
    <row r="3" spans="1:6" ht="13">
      <c r="A3" s="348" t="s">
        <v>155</v>
      </c>
      <c r="B3" s="349" t="s">
        <v>432</v>
      </c>
      <c r="C3" s="348" t="s">
        <v>431</v>
      </c>
      <c r="D3" s="348" t="s">
        <v>430</v>
      </c>
      <c r="E3" s="350" t="s">
        <v>652</v>
      </c>
      <c r="F3" s="350" t="s">
        <v>653</v>
      </c>
    </row>
    <row r="4" spans="1:6">
      <c r="A4" s="351"/>
      <c r="C4" s="352"/>
      <c r="D4" s="394"/>
      <c r="E4" s="351"/>
      <c r="F4" s="351"/>
    </row>
    <row r="5" spans="1:6" ht="13">
      <c r="A5" s="352"/>
      <c r="B5" s="353" t="s">
        <v>654</v>
      </c>
      <c r="C5" s="352"/>
      <c r="D5" s="358"/>
      <c r="E5" s="354"/>
      <c r="F5" s="355"/>
    </row>
    <row r="6" spans="1:6" ht="13">
      <c r="A6" s="352"/>
      <c r="B6" s="353"/>
      <c r="C6" s="352"/>
      <c r="D6" s="358"/>
      <c r="E6" s="354"/>
      <c r="F6" s="355"/>
    </row>
    <row r="7" spans="1:6" ht="13">
      <c r="A7" s="352"/>
      <c r="B7" s="353" t="s">
        <v>655</v>
      </c>
      <c r="C7" s="352"/>
      <c r="D7" s="358"/>
      <c r="E7" s="354"/>
      <c r="F7" s="355"/>
    </row>
    <row r="8" spans="1:6" ht="13">
      <c r="A8" s="352"/>
      <c r="B8" s="353"/>
      <c r="C8" s="352"/>
      <c r="D8" s="358"/>
      <c r="E8" s="354"/>
      <c r="F8" s="355"/>
    </row>
    <row r="9" spans="1:6" ht="13">
      <c r="A9" s="13"/>
      <c r="B9" s="359"/>
      <c r="C9" s="352"/>
      <c r="D9" s="358"/>
      <c r="E9" s="354"/>
      <c r="F9" s="355"/>
    </row>
    <row r="10" spans="1:6" ht="13">
      <c r="A10" s="13"/>
      <c r="B10" s="359" t="s">
        <v>656</v>
      </c>
      <c r="C10" s="352"/>
      <c r="D10" s="358"/>
      <c r="E10" s="354"/>
      <c r="F10" s="355"/>
    </row>
    <row r="11" spans="1:6">
      <c r="A11" s="13"/>
      <c r="B11" s="356"/>
      <c r="C11" s="352"/>
      <c r="D11" s="358"/>
      <c r="E11" s="354"/>
      <c r="F11" s="355"/>
    </row>
    <row r="12" spans="1:6" ht="13">
      <c r="A12" s="13"/>
      <c r="B12" s="360" t="s">
        <v>657</v>
      </c>
      <c r="C12" s="361"/>
      <c r="D12" s="358"/>
      <c r="E12" s="354"/>
      <c r="F12" s="355"/>
    </row>
    <row r="13" spans="1:6" ht="13">
      <c r="A13" s="13"/>
      <c r="B13" s="360"/>
      <c r="C13" s="361"/>
      <c r="D13" s="358"/>
      <c r="E13" s="354"/>
      <c r="F13" s="355"/>
    </row>
    <row r="14" spans="1:6">
      <c r="A14" s="13"/>
      <c r="B14" s="362" t="s">
        <v>658</v>
      </c>
      <c r="C14" s="361"/>
      <c r="D14" s="358"/>
      <c r="E14" s="354"/>
      <c r="F14" s="355"/>
    </row>
    <row r="15" spans="1:6">
      <c r="A15" s="13"/>
      <c r="B15" s="356"/>
      <c r="C15" s="361"/>
      <c r="D15" s="358"/>
      <c r="E15" s="354"/>
      <c r="F15" s="355"/>
    </row>
    <row r="16" spans="1:6">
      <c r="A16" s="13" t="s">
        <v>21</v>
      </c>
      <c r="B16" s="356" t="s">
        <v>659</v>
      </c>
      <c r="C16" s="361" t="s">
        <v>660</v>
      </c>
      <c r="D16" s="358">
        <v>113</v>
      </c>
      <c r="E16" s="354"/>
      <c r="F16" s="355">
        <f>E16*D16</f>
        <v>0</v>
      </c>
    </row>
    <row r="17" spans="1:6">
      <c r="A17" s="13"/>
      <c r="B17" s="356"/>
      <c r="C17" s="361"/>
      <c r="D17" s="358"/>
      <c r="E17" s="354"/>
      <c r="F17" s="355"/>
    </row>
    <row r="18" spans="1:6" ht="25">
      <c r="A18" s="13" t="s">
        <v>20</v>
      </c>
      <c r="B18" s="15" t="s">
        <v>757</v>
      </c>
      <c r="C18" s="361"/>
      <c r="D18" s="358"/>
      <c r="E18" s="354"/>
      <c r="F18" s="355"/>
    </row>
    <row r="19" spans="1:6">
      <c r="A19" s="13"/>
      <c r="B19" s="356" t="s">
        <v>756</v>
      </c>
      <c r="C19" s="361" t="s">
        <v>660</v>
      </c>
      <c r="D19" s="358">
        <v>38</v>
      </c>
      <c r="E19" s="354"/>
      <c r="F19" s="355">
        <f>E19*D19</f>
        <v>0</v>
      </c>
    </row>
    <row r="20" spans="1:6">
      <c r="A20" s="13"/>
      <c r="B20" s="356"/>
      <c r="C20" s="361"/>
      <c r="D20" s="358"/>
      <c r="E20" s="354"/>
      <c r="F20" s="355"/>
    </row>
    <row r="21" spans="1:6">
      <c r="A21" s="13" t="s">
        <v>18</v>
      </c>
      <c r="B21" s="356" t="s">
        <v>661</v>
      </c>
      <c r="C21" s="361" t="s">
        <v>660</v>
      </c>
      <c r="D21" s="358">
        <v>1</v>
      </c>
      <c r="E21" s="354"/>
      <c r="F21" s="355">
        <f>E21*D21</f>
        <v>0</v>
      </c>
    </row>
    <row r="22" spans="1:6">
      <c r="A22" s="13"/>
      <c r="B22" s="356"/>
      <c r="C22" s="361"/>
      <c r="D22" s="358"/>
      <c r="E22" s="354"/>
      <c r="F22" s="355"/>
    </row>
    <row r="23" spans="1:6">
      <c r="A23" s="13" t="s">
        <v>16</v>
      </c>
      <c r="B23" s="356" t="s">
        <v>662</v>
      </c>
      <c r="C23" s="361"/>
      <c r="D23" s="358"/>
      <c r="E23" s="354"/>
      <c r="F23" s="355"/>
    </row>
    <row r="24" spans="1:6">
      <c r="A24" s="13"/>
      <c r="B24" s="356" t="s">
        <v>663</v>
      </c>
      <c r="C24" s="361" t="s">
        <v>660</v>
      </c>
      <c r="D24" s="358">
        <v>27</v>
      </c>
      <c r="E24" s="354"/>
      <c r="F24" s="355">
        <f t="shared" ref="F19:F26" si="0">E24*D24</f>
        <v>0</v>
      </c>
    </row>
    <row r="25" spans="1:6">
      <c r="A25" s="13"/>
      <c r="B25" s="356"/>
      <c r="C25" s="361"/>
      <c r="D25" s="358"/>
      <c r="E25" s="354"/>
      <c r="F25" s="355"/>
    </row>
    <row r="26" spans="1:6">
      <c r="A26" s="13" t="s">
        <v>15</v>
      </c>
      <c r="B26" s="356" t="s">
        <v>664</v>
      </c>
      <c r="C26" s="361" t="s">
        <v>660</v>
      </c>
      <c r="D26" s="358">
        <v>11</v>
      </c>
      <c r="E26" s="354"/>
      <c r="F26" s="355">
        <f t="shared" si="0"/>
        <v>0</v>
      </c>
    </row>
    <row r="27" spans="1:6">
      <c r="A27" s="13"/>
      <c r="B27" s="356"/>
      <c r="C27" s="361"/>
      <c r="D27" s="358"/>
      <c r="E27" s="354"/>
      <c r="F27" s="355"/>
    </row>
    <row r="28" spans="1:6" ht="13">
      <c r="A28" s="13"/>
      <c r="B28" s="360" t="s">
        <v>665</v>
      </c>
      <c r="C28" s="361"/>
      <c r="D28" s="358"/>
      <c r="E28" s="354"/>
      <c r="F28" s="355"/>
    </row>
    <row r="29" spans="1:6">
      <c r="A29" s="13"/>
      <c r="B29" s="356"/>
      <c r="C29" s="361"/>
      <c r="D29" s="358"/>
      <c r="E29" s="354"/>
      <c r="F29" s="355"/>
    </row>
    <row r="30" spans="1:6">
      <c r="A30" s="13"/>
      <c r="B30" s="362" t="s">
        <v>666</v>
      </c>
      <c r="C30" s="361"/>
      <c r="D30" s="358"/>
      <c r="E30" s="354"/>
      <c r="F30" s="355"/>
    </row>
    <row r="31" spans="1:6">
      <c r="A31" s="13"/>
      <c r="B31" s="356"/>
      <c r="C31" s="361"/>
      <c r="D31" s="358"/>
      <c r="E31" s="354"/>
      <c r="F31" s="355"/>
    </row>
    <row r="32" spans="1:6">
      <c r="A32" s="13" t="s">
        <v>12</v>
      </c>
      <c r="B32" s="356" t="s">
        <v>667</v>
      </c>
      <c r="C32" s="361"/>
      <c r="D32" s="363"/>
      <c r="E32" s="354"/>
      <c r="F32" s="355"/>
    </row>
    <row r="33" spans="1:6">
      <c r="A33" s="13"/>
      <c r="B33" s="356" t="s">
        <v>668</v>
      </c>
      <c r="C33" s="361" t="s">
        <v>155</v>
      </c>
      <c r="D33" s="363">
        <v>1</v>
      </c>
      <c r="E33" s="354"/>
      <c r="F33" s="355">
        <f>E33</f>
        <v>0</v>
      </c>
    </row>
    <row r="34" spans="1:6">
      <c r="A34" s="13"/>
      <c r="B34" s="356"/>
      <c r="C34" s="361"/>
      <c r="D34" s="363"/>
      <c r="E34" s="354"/>
      <c r="F34" s="355"/>
    </row>
    <row r="35" spans="1:6" ht="13">
      <c r="A35" s="13"/>
      <c r="B35" s="360" t="s">
        <v>669</v>
      </c>
      <c r="C35" s="361"/>
      <c r="D35" s="358"/>
      <c r="E35" s="354"/>
      <c r="F35" s="355"/>
    </row>
    <row r="36" spans="1:6">
      <c r="A36" s="13"/>
      <c r="B36" s="356"/>
      <c r="C36" s="361"/>
      <c r="D36" s="358"/>
      <c r="E36" s="354"/>
      <c r="F36" s="355"/>
    </row>
    <row r="37" spans="1:6">
      <c r="A37" s="13"/>
      <c r="B37" s="362" t="s">
        <v>666</v>
      </c>
      <c r="C37" s="361"/>
      <c r="D37" s="358"/>
      <c r="E37" s="354"/>
      <c r="F37" s="355"/>
    </row>
    <row r="38" spans="1:6">
      <c r="A38" s="13"/>
      <c r="B38" s="356"/>
      <c r="C38" s="361"/>
      <c r="D38" s="358"/>
      <c r="E38" s="354"/>
      <c r="F38" s="355"/>
    </row>
    <row r="39" spans="1:6">
      <c r="A39" s="13" t="s">
        <v>9</v>
      </c>
      <c r="B39" s="356" t="s">
        <v>670</v>
      </c>
      <c r="C39" s="361"/>
      <c r="D39" s="363"/>
      <c r="E39" s="354"/>
      <c r="F39" s="355"/>
    </row>
    <row r="40" spans="1:6">
      <c r="A40" s="13"/>
      <c r="B40" s="356" t="s">
        <v>671</v>
      </c>
      <c r="C40" s="361" t="s">
        <v>155</v>
      </c>
      <c r="D40" s="363">
        <v>1</v>
      </c>
      <c r="E40" s="354"/>
      <c r="F40" s="355">
        <f>E40</f>
        <v>0</v>
      </c>
    </row>
    <row r="41" spans="1:6">
      <c r="A41" s="352"/>
      <c r="B41" s="364"/>
      <c r="C41" s="352"/>
      <c r="D41" s="358"/>
      <c r="E41" s="354"/>
      <c r="F41" s="355"/>
    </row>
    <row r="42" spans="1:6" ht="13">
      <c r="A42" s="13"/>
      <c r="B42" s="360" t="s">
        <v>672</v>
      </c>
      <c r="C42" s="361"/>
      <c r="D42" s="358"/>
      <c r="E42" s="354"/>
      <c r="F42" s="355"/>
    </row>
    <row r="43" spans="1:6">
      <c r="A43" s="13"/>
      <c r="B43" s="356"/>
      <c r="C43" s="361"/>
      <c r="D43" s="358"/>
      <c r="E43" s="354"/>
      <c r="F43" s="355"/>
    </row>
    <row r="44" spans="1:6">
      <c r="A44" s="13"/>
      <c r="B44" s="362" t="s">
        <v>673</v>
      </c>
      <c r="C44" s="361"/>
      <c r="D44" s="358"/>
      <c r="E44" s="354"/>
      <c r="F44" s="355"/>
    </row>
    <row r="45" spans="1:6">
      <c r="A45" s="13"/>
      <c r="B45" s="362" t="s">
        <v>674</v>
      </c>
      <c r="C45" s="361"/>
      <c r="D45" s="358"/>
      <c r="E45" s="354"/>
      <c r="F45" s="355"/>
    </row>
    <row r="46" spans="1:6">
      <c r="A46" s="13"/>
      <c r="B46" s="356"/>
      <c r="C46" s="361"/>
      <c r="D46" s="358"/>
      <c r="E46" s="354"/>
      <c r="F46" s="355"/>
    </row>
    <row r="47" spans="1:6">
      <c r="A47" s="13" t="s">
        <v>51</v>
      </c>
      <c r="B47" s="356" t="s">
        <v>675</v>
      </c>
      <c r="C47" s="361" t="s">
        <v>676</v>
      </c>
      <c r="D47" s="358">
        <v>40</v>
      </c>
      <c r="E47" s="354"/>
      <c r="F47" s="355">
        <f>E47*D47</f>
        <v>0</v>
      </c>
    </row>
    <row r="48" spans="1:6" ht="13">
      <c r="A48" s="13"/>
      <c r="B48" s="360"/>
      <c r="C48" s="361"/>
      <c r="D48" s="358"/>
      <c r="E48" s="354"/>
      <c r="F48" s="355"/>
    </row>
    <row r="49" spans="1:6">
      <c r="A49" s="13"/>
      <c r="B49" s="356"/>
      <c r="C49" s="361"/>
      <c r="D49" s="358"/>
      <c r="E49" s="354"/>
      <c r="F49" s="355"/>
    </row>
    <row r="50" spans="1:6">
      <c r="A50" s="13"/>
      <c r="B50" s="356"/>
      <c r="C50" s="361"/>
      <c r="D50" s="358"/>
      <c r="E50" s="354"/>
      <c r="F50" s="355"/>
    </row>
    <row r="51" spans="1:6">
      <c r="A51" s="352"/>
      <c r="B51" s="26"/>
      <c r="C51" s="366"/>
      <c r="D51" s="366"/>
      <c r="E51" s="367"/>
      <c r="F51" s="368"/>
    </row>
    <row r="52" spans="1:6">
      <c r="A52" s="346"/>
      <c r="B52" s="346"/>
      <c r="C52" s="352"/>
      <c r="D52" s="358"/>
      <c r="E52" s="355"/>
      <c r="F52" s="355"/>
    </row>
    <row r="53" spans="1:6">
      <c r="A53" s="369"/>
      <c r="B53" s="370" t="s">
        <v>677</v>
      </c>
      <c r="C53" s="365"/>
      <c r="D53" s="366"/>
      <c r="E53" s="368"/>
      <c r="F53" s="371">
        <f>SUM(F16:F52)</f>
        <v>0</v>
      </c>
    </row>
    <row r="54" spans="1:6">
      <c r="B54" s="26" t="s">
        <v>678</v>
      </c>
      <c r="E54" s="372"/>
      <c r="F54" s="372"/>
    </row>
    <row r="55" spans="1:6">
      <c r="B55" s="373" t="s">
        <v>679</v>
      </c>
      <c r="E55" s="372"/>
      <c r="F55" s="372"/>
    </row>
    <row r="56" spans="1:6">
      <c r="B56" s="373"/>
      <c r="E56" s="372"/>
      <c r="F56" s="372"/>
    </row>
    <row r="57" spans="1:6" ht="13">
      <c r="A57" s="346"/>
      <c r="B57" s="346"/>
      <c r="C57" s="347"/>
      <c r="D57" s="416"/>
      <c r="E57" s="374"/>
      <c r="F57" s="374"/>
    </row>
    <row r="58" spans="1:6" ht="13">
      <c r="A58" s="348" t="s">
        <v>155</v>
      </c>
      <c r="B58" s="349" t="s">
        <v>432</v>
      </c>
      <c r="C58" s="348" t="s">
        <v>431</v>
      </c>
      <c r="D58" s="348" t="s">
        <v>430</v>
      </c>
      <c r="E58" s="350" t="s">
        <v>652</v>
      </c>
      <c r="F58" s="350" t="s">
        <v>653</v>
      </c>
    </row>
    <row r="59" spans="1:6">
      <c r="A59" s="351"/>
      <c r="C59" s="352"/>
      <c r="D59" s="394"/>
      <c r="E59" s="354"/>
      <c r="F59" s="355"/>
    </row>
    <row r="60" spans="1:6" ht="13">
      <c r="A60" s="13"/>
      <c r="B60" s="360" t="s">
        <v>680</v>
      </c>
      <c r="C60" s="361"/>
      <c r="D60" s="358"/>
      <c r="E60" s="354"/>
      <c r="F60" s="355"/>
    </row>
    <row r="61" spans="1:6">
      <c r="A61" s="13"/>
      <c r="B61" s="356"/>
      <c r="C61" s="361"/>
      <c r="D61" s="358"/>
      <c r="E61" s="354"/>
      <c r="F61" s="355"/>
    </row>
    <row r="62" spans="1:6">
      <c r="A62" s="13"/>
      <c r="B62" s="362" t="s">
        <v>681</v>
      </c>
      <c r="C62" s="361"/>
      <c r="D62" s="358"/>
      <c r="E62" s="354"/>
      <c r="F62" s="355"/>
    </row>
    <row r="63" spans="1:6">
      <c r="A63" s="13"/>
      <c r="B63" s="356"/>
      <c r="C63" s="361"/>
      <c r="D63" s="358"/>
      <c r="E63" s="354"/>
      <c r="F63" s="355"/>
    </row>
    <row r="64" spans="1:6">
      <c r="A64" s="13" t="s">
        <v>24</v>
      </c>
      <c r="B64" s="356" t="s">
        <v>682</v>
      </c>
      <c r="C64" s="361" t="s">
        <v>676</v>
      </c>
      <c r="D64" s="358">
        <v>38</v>
      </c>
      <c r="E64" s="354"/>
      <c r="F64" s="355">
        <f>E64*D64</f>
        <v>0</v>
      </c>
    </row>
    <row r="65" spans="1:6" ht="13">
      <c r="A65" s="358"/>
      <c r="B65" s="375"/>
      <c r="C65" s="358"/>
      <c r="D65" s="358"/>
      <c r="E65" s="354"/>
      <c r="F65" s="355"/>
    </row>
    <row r="66" spans="1:6">
      <c r="A66" s="13"/>
      <c r="B66" s="362" t="s">
        <v>683</v>
      </c>
      <c r="C66" s="358"/>
      <c r="D66" s="358"/>
      <c r="E66" s="354"/>
      <c r="F66" s="355"/>
    </row>
    <row r="67" spans="1:6" ht="13">
      <c r="A67" s="358"/>
      <c r="B67" s="376"/>
      <c r="C67" s="358"/>
      <c r="D67" s="358"/>
      <c r="E67" s="354"/>
      <c r="F67" s="355"/>
    </row>
    <row r="68" spans="1:6">
      <c r="A68" s="13" t="s">
        <v>21</v>
      </c>
      <c r="B68" s="356" t="s">
        <v>684</v>
      </c>
      <c r="C68" s="361" t="s">
        <v>660</v>
      </c>
      <c r="D68" s="358">
        <v>2</v>
      </c>
      <c r="E68" s="354"/>
      <c r="F68" s="355">
        <f t="shared" ref="F68:F80" si="1">E68*D68</f>
        <v>0</v>
      </c>
    </row>
    <row r="69" spans="1:6">
      <c r="A69" s="13"/>
      <c r="B69" s="20"/>
      <c r="C69" s="358"/>
      <c r="D69" s="358"/>
      <c r="E69" s="354"/>
      <c r="F69" s="355"/>
    </row>
    <row r="70" spans="1:6" ht="13">
      <c r="A70" s="13"/>
      <c r="B70" s="360" t="s">
        <v>685</v>
      </c>
      <c r="C70" s="361"/>
      <c r="D70" s="358"/>
      <c r="E70" s="354"/>
      <c r="F70" s="355"/>
    </row>
    <row r="71" spans="1:6">
      <c r="A71" s="13"/>
      <c r="B71" s="356"/>
      <c r="C71" s="361"/>
      <c r="D71" s="358"/>
      <c r="E71" s="354"/>
      <c r="F71" s="355"/>
    </row>
    <row r="72" spans="1:6">
      <c r="A72" s="13"/>
      <c r="B72" s="362" t="s">
        <v>686</v>
      </c>
      <c r="C72" s="361"/>
      <c r="D72" s="358"/>
      <c r="E72" s="354"/>
      <c r="F72" s="355"/>
    </row>
    <row r="73" spans="1:6">
      <c r="A73" s="13"/>
      <c r="B73" s="362"/>
      <c r="C73" s="358"/>
      <c r="D73" s="358"/>
      <c r="E73" s="354"/>
      <c r="F73" s="355"/>
    </row>
    <row r="74" spans="1:6">
      <c r="A74" s="13" t="s">
        <v>20</v>
      </c>
      <c r="B74" s="356" t="s">
        <v>687</v>
      </c>
      <c r="C74" s="358" t="s">
        <v>688</v>
      </c>
      <c r="D74" s="358">
        <v>40</v>
      </c>
      <c r="E74" s="354"/>
      <c r="F74" s="355">
        <f t="shared" si="1"/>
        <v>0</v>
      </c>
    </row>
    <row r="75" spans="1:6">
      <c r="A75" s="13"/>
      <c r="B75" s="356"/>
      <c r="C75" s="361"/>
      <c r="D75" s="358"/>
      <c r="E75" s="354"/>
      <c r="F75" s="355"/>
    </row>
    <row r="76" spans="1:6" ht="13">
      <c r="A76" s="13"/>
      <c r="B76" s="360" t="s">
        <v>689</v>
      </c>
      <c r="C76" s="361"/>
      <c r="D76" s="358"/>
      <c r="E76" s="354"/>
      <c r="F76" s="355"/>
    </row>
    <row r="77" spans="1:6">
      <c r="A77" s="13"/>
      <c r="B77" s="356"/>
      <c r="C77" s="361"/>
      <c r="D77" s="358"/>
      <c r="E77" s="354"/>
      <c r="F77" s="355"/>
    </row>
    <row r="78" spans="1:6">
      <c r="A78" s="13"/>
      <c r="B78" s="362" t="s">
        <v>690</v>
      </c>
      <c r="C78" s="361"/>
      <c r="D78" s="358"/>
      <c r="E78" s="354"/>
      <c r="F78" s="355"/>
    </row>
    <row r="79" spans="1:6">
      <c r="A79" s="13"/>
      <c r="B79" s="362"/>
      <c r="C79" s="361"/>
      <c r="D79" s="358"/>
      <c r="E79" s="354"/>
      <c r="F79" s="355"/>
    </row>
    <row r="80" spans="1:6">
      <c r="A80" s="13" t="s">
        <v>18</v>
      </c>
      <c r="B80" s="356" t="s">
        <v>389</v>
      </c>
      <c r="C80" s="361" t="s">
        <v>676</v>
      </c>
      <c r="D80" s="358">
        <v>15</v>
      </c>
      <c r="E80" s="354"/>
      <c r="F80" s="355">
        <f t="shared" si="1"/>
        <v>0</v>
      </c>
    </row>
    <row r="81" spans="1:9">
      <c r="A81" s="13"/>
      <c r="B81" s="356"/>
      <c r="C81" s="361"/>
      <c r="D81" s="358"/>
      <c r="E81" s="354"/>
      <c r="F81" s="355"/>
    </row>
    <row r="82" spans="1:9" ht="13">
      <c r="A82" s="13"/>
      <c r="B82" s="360" t="s">
        <v>691</v>
      </c>
      <c r="C82" s="361"/>
      <c r="D82" s="358"/>
      <c r="E82" s="354"/>
      <c r="F82" s="355"/>
    </row>
    <row r="83" spans="1:9">
      <c r="A83" s="13"/>
      <c r="B83" s="362"/>
      <c r="C83" s="361"/>
      <c r="D83" s="358"/>
      <c r="E83" s="354"/>
      <c r="F83" s="355"/>
    </row>
    <row r="84" spans="1:9" ht="13">
      <c r="A84" s="351"/>
      <c r="B84" s="377" t="s">
        <v>692</v>
      </c>
      <c r="C84" s="351"/>
      <c r="D84" s="394"/>
      <c r="E84" s="378"/>
      <c r="F84" s="379"/>
      <c r="I84" s="380"/>
    </row>
    <row r="85" spans="1:9" ht="13">
      <c r="A85" s="351"/>
      <c r="B85" s="375"/>
      <c r="C85" s="351"/>
      <c r="D85" s="394"/>
      <c r="E85" s="378"/>
      <c r="F85" s="379"/>
      <c r="I85" s="380"/>
    </row>
    <row r="86" spans="1:9">
      <c r="A86" s="358" t="s">
        <v>16</v>
      </c>
      <c r="B86" s="381" t="s">
        <v>693</v>
      </c>
      <c r="C86" s="352"/>
      <c r="D86" s="358"/>
      <c r="E86" s="354"/>
      <c r="F86" s="355"/>
    </row>
    <row r="87" spans="1:9">
      <c r="A87" s="13"/>
      <c r="B87" s="381" t="s">
        <v>694</v>
      </c>
      <c r="C87" s="358"/>
      <c r="D87" s="358"/>
      <c r="E87" s="354"/>
      <c r="F87" s="355"/>
    </row>
    <row r="88" spans="1:9">
      <c r="A88" s="13"/>
      <c r="B88" s="381" t="s">
        <v>695</v>
      </c>
      <c r="C88" s="358" t="s">
        <v>676</v>
      </c>
      <c r="D88" s="358">
        <v>38</v>
      </c>
      <c r="E88" s="354"/>
      <c r="F88" s="355">
        <f>E88*D88</f>
        <v>0</v>
      </c>
    </row>
    <row r="89" spans="1:9">
      <c r="A89" s="13"/>
      <c r="B89" s="362"/>
      <c r="C89" s="361"/>
      <c r="D89" s="358"/>
      <c r="E89" s="354"/>
      <c r="F89" s="355"/>
    </row>
    <row r="90" spans="1:9">
      <c r="A90" s="13" t="s">
        <v>15</v>
      </c>
      <c r="B90" s="382" t="s">
        <v>758</v>
      </c>
      <c r="C90" s="358"/>
      <c r="D90" s="358"/>
      <c r="E90" s="354"/>
      <c r="F90" s="383"/>
    </row>
    <row r="91" spans="1:9">
      <c r="A91" s="358"/>
      <c r="B91" s="382" t="s">
        <v>696</v>
      </c>
      <c r="C91" s="358"/>
      <c r="D91" s="358"/>
      <c r="E91" s="354"/>
      <c r="F91" s="383"/>
    </row>
    <row r="92" spans="1:9">
      <c r="A92" s="358"/>
      <c r="B92" s="382" t="s">
        <v>697</v>
      </c>
      <c r="C92" s="361" t="s">
        <v>676</v>
      </c>
      <c r="D92" s="358">
        <v>70</v>
      </c>
      <c r="E92" s="354"/>
      <c r="F92" s="383">
        <f>E92*D92</f>
        <v>0</v>
      </c>
    </row>
    <row r="93" spans="1:9">
      <c r="A93" s="358"/>
      <c r="B93" s="384"/>
      <c r="C93" s="358"/>
      <c r="D93" s="358"/>
      <c r="E93" s="354"/>
      <c r="F93" s="383"/>
    </row>
    <row r="94" spans="1:9">
      <c r="A94" s="358"/>
      <c r="B94" s="362" t="s">
        <v>698</v>
      </c>
      <c r="C94" s="358"/>
      <c r="D94" s="358"/>
      <c r="E94" s="354"/>
      <c r="F94" s="383"/>
    </row>
    <row r="95" spans="1:9">
      <c r="A95" s="358"/>
      <c r="B95" s="362" t="s">
        <v>699</v>
      </c>
      <c r="C95" s="358"/>
      <c r="D95" s="358"/>
      <c r="E95" s="378"/>
      <c r="F95" s="385"/>
    </row>
    <row r="96" spans="1:9">
      <c r="A96" s="358"/>
      <c r="B96" s="362" t="s">
        <v>700</v>
      </c>
      <c r="C96" s="358"/>
      <c r="D96" s="358"/>
      <c r="E96" s="378"/>
      <c r="F96" s="385"/>
    </row>
    <row r="97" spans="1:13">
      <c r="A97" s="358"/>
      <c r="B97" s="362" t="s">
        <v>701</v>
      </c>
      <c r="C97" s="358"/>
      <c r="D97" s="358"/>
      <c r="E97" s="378"/>
      <c r="F97" s="385"/>
    </row>
    <row r="98" spans="1:13">
      <c r="A98" s="358"/>
      <c r="B98" s="356"/>
      <c r="C98" s="358"/>
      <c r="D98" s="358"/>
      <c r="E98" s="354"/>
      <c r="F98" s="383"/>
    </row>
    <row r="99" spans="1:13">
      <c r="A99" s="358" t="s">
        <v>12</v>
      </c>
      <c r="B99" s="356" t="s">
        <v>702</v>
      </c>
      <c r="C99" s="358" t="s">
        <v>147</v>
      </c>
      <c r="D99" s="358">
        <v>60</v>
      </c>
      <c r="E99" s="354"/>
      <c r="F99" s="383">
        <f>E99*D99</f>
        <v>0</v>
      </c>
    </row>
    <row r="100" spans="1:13">
      <c r="A100" s="358"/>
      <c r="B100" s="384"/>
      <c r="C100" s="358"/>
      <c r="D100" s="358"/>
      <c r="E100" s="378"/>
      <c r="F100" s="383"/>
    </row>
    <row r="101" spans="1:13">
      <c r="A101" s="358" t="s">
        <v>9</v>
      </c>
      <c r="B101" s="356" t="s">
        <v>703</v>
      </c>
      <c r="C101" s="358" t="s">
        <v>147</v>
      </c>
      <c r="D101" s="358">
        <v>10</v>
      </c>
      <c r="E101" s="354"/>
      <c r="F101" s="383">
        <f t="shared" ref="F101" si="2">E101*D101</f>
        <v>0</v>
      </c>
    </row>
    <row r="102" spans="1:13">
      <c r="A102" s="13"/>
      <c r="B102" s="362"/>
      <c r="C102" s="361"/>
      <c r="D102" s="358"/>
      <c r="E102" s="354"/>
      <c r="F102" s="355"/>
    </row>
    <row r="103" spans="1:13" ht="13">
      <c r="A103" s="13"/>
      <c r="B103" s="353" t="s">
        <v>356</v>
      </c>
      <c r="C103" s="358"/>
      <c r="D103" s="358"/>
      <c r="E103" s="354"/>
      <c r="F103" s="355"/>
    </row>
    <row r="104" spans="1:13">
      <c r="A104" s="13"/>
      <c r="B104" s="356"/>
      <c r="C104" s="361"/>
      <c r="D104" s="358"/>
      <c r="E104" s="354"/>
      <c r="F104" s="355"/>
    </row>
    <row r="105" spans="1:13" ht="13">
      <c r="A105" s="352"/>
      <c r="B105" s="375" t="s">
        <v>704</v>
      </c>
      <c r="C105" s="352"/>
      <c r="D105" s="358"/>
      <c r="E105" s="386"/>
      <c r="F105" s="387"/>
      <c r="H105" s="388"/>
      <c r="I105" s="389"/>
      <c r="J105" s="388"/>
      <c r="K105" s="388"/>
      <c r="L105" s="390"/>
      <c r="M105" s="390"/>
    </row>
    <row r="106" spans="1:13" ht="13">
      <c r="A106" s="352"/>
      <c r="B106" s="377"/>
      <c r="C106" s="352"/>
      <c r="D106" s="358"/>
      <c r="E106" s="386"/>
      <c r="F106" s="387"/>
      <c r="H106" s="388"/>
      <c r="I106" s="389"/>
      <c r="J106" s="388"/>
      <c r="K106" s="388"/>
      <c r="L106" s="390"/>
      <c r="M106" s="390"/>
    </row>
    <row r="107" spans="1:13" ht="13">
      <c r="A107" s="352"/>
      <c r="B107" s="377" t="s">
        <v>705</v>
      </c>
      <c r="C107" s="352"/>
      <c r="D107" s="358"/>
      <c r="E107" s="386"/>
      <c r="F107" s="387"/>
      <c r="H107" s="388"/>
      <c r="I107" s="389"/>
      <c r="J107" s="388"/>
      <c r="K107" s="388"/>
      <c r="L107" s="390"/>
      <c r="M107" s="390"/>
    </row>
    <row r="108" spans="1:13" ht="13">
      <c r="A108" s="358"/>
      <c r="B108" s="362" t="s">
        <v>706</v>
      </c>
      <c r="C108" s="352"/>
      <c r="D108" s="358"/>
      <c r="E108" s="386"/>
      <c r="F108" s="387"/>
      <c r="H108" s="388"/>
      <c r="I108" s="389"/>
      <c r="J108" s="388"/>
      <c r="K108" s="388"/>
      <c r="L108" s="390"/>
      <c r="M108" s="390"/>
    </row>
    <row r="109" spans="1:13" ht="13">
      <c r="A109" s="358"/>
      <c r="B109" s="362"/>
      <c r="C109" s="352"/>
      <c r="D109" s="358"/>
      <c r="E109" s="386"/>
      <c r="F109" s="387"/>
      <c r="H109" s="388"/>
      <c r="I109" s="389"/>
      <c r="J109" s="388"/>
      <c r="K109" s="388"/>
      <c r="L109" s="390"/>
      <c r="M109" s="390"/>
    </row>
    <row r="110" spans="1:13" ht="13">
      <c r="A110" s="358" t="s">
        <v>51</v>
      </c>
      <c r="B110" s="356" t="s">
        <v>707</v>
      </c>
      <c r="C110" s="358" t="s">
        <v>708</v>
      </c>
      <c r="D110" s="358">
        <v>1070</v>
      </c>
      <c r="E110" s="386"/>
      <c r="F110" s="387">
        <f>E110*D110</f>
        <v>0</v>
      </c>
      <c r="H110" s="388"/>
      <c r="I110" s="389"/>
      <c r="J110" s="388"/>
      <c r="K110" s="388"/>
      <c r="L110" s="390"/>
      <c r="M110" s="390"/>
    </row>
    <row r="111" spans="1:13" ht="13">
      <c r="A111" s="352"/>
      <c r="B111" s="377"/>
      <c r="C111" s="352"/>
      <c r="D111" s="358"/>
      <c r="E111" s="386"/>
      <c r="F111" s="387"/>
      <c r="H111" s="388"/>
      <c r="I111" s="389"/>
      <c r="J111" s="388"/>
      <c r="K111" s="388"/>
      <c r="L111" s="390"/>
      <c r="M111" s="390"/>
    </row>
    <row r="112" spans="1:13" ht="13">
      <c r="A112" s="352"/>
      <c r="B112" s="377"/>
      <c r="C112" s="352"/>
      <c r="D112" s="358"/>
      <c r="E112" s="386"/>
      <c r="F112" s="387"/>
      <c r="H112" s="388"/>
      <c r="I112" s="389"/>
      <c r="J112" s="388"/>
      <c r="K112" s="388"/>
      <c r="L112" s="390"/>
      <c r="M112" s="390"/>
    </row>
    <row r="113" spans="1:13">
      <c r="A113" s="13"/>
      <c r="B113" s="356"/>
      <c r="C113" s="361"/>
      <c r="D113" s="358"/>
      <c r="E113" s="354"/>
      <c r="F113" s="355"/>
    </row>
    <row r="114" spans="1:13">
      <c r="A114" s="13"/>
      <c r="B114" s="356"/>
      <c r="C114" s="361"/>
      <c r="D114" s="358"/>
      <c r="E114" s="354"/>
      <c r="F114" s="355"/>
    </row>
    <row r="115" spans="1:13">
      <c r="A115" s="352"/>
      <c r="B115" s="26"/>
      <c r="C115" s="366"/>
      <c r="D115" s="366"/>
      <c r="E115" s="367"/>
      <c r="F115" s="368"/>
    </row>
    <row r="116" spans="1:13">
      <c r="A116" s="346"/>
      <c r="B116" s="346"/>
      <c r="C116" s="352"/>
      <c r="D116" s="358"/>
      <c r="E116" s="355"/>
      <c r="F116" s="355"/>
    </row>
    <row r="117" spans="1:13">
      <c r="A117" s="369"/>
      <c r="B117" s="370" t="s">
        <v>677</v>
      </c>
      <c r="C117" s="365"/>
      <c r="D117" s="366"/>
      <c r="E117" s="368"/>
      <c r="F117" s="371">
        <f>SUM(F64:F116)</f>
        <v>0</v>
      </c>
    </row>
    <row r="118" spans="1:13">
      <c r="B118" s="26" t="s">
        <v>678</v>
      </c>
      <c r="E118" s="372"/>
      <c r="F118" s="372"/>
    </row>
    <row r="119" spans="1:13">
      <c r="B119" s="373" t="s">
        <v>709</v>
      </c>
      <c r="E119" s="372"/>
      <c r="F119" s="372"/>
    </row>
    <row r="120" spans="1:13">
      <c r="B120" s="373"/>
      <c r="E120" s="372"/>
      <c r="F120" s="372"/>
    </row>
    <row r="121" spans="1:13" ht="13">
      <c r="A121" s="346"/>
      <c r="B121" s="346"/>
      <c r="C121" s="347"/>
      <c r="D121" s="416"/>
      <c r="E121" s="374"/>
      <c r="F121" s="374"/>
    </row>
    <row r="122" spans="1:13" ht="13">
      <c r="A122" s="348" t="s">
        <v>155</v>
      </c>
      <c r="B122" s="349" t="s">
        <v>432</v>
      </c>
      <c r="C122" s="348" t="s">
        <v>431</v>
      </c>
      <c r="D122" s="348" t="s">
        <v>430</v>
      </c>
      <c r="E122" s="350" t="s">
        <v>652</v>
      </c>
      <c r="F122" s="350" t="s">
        <v>653</v>
      </c>
    </row>
    <row r="123" spans="1:13">
      <c r="A123" s="351"/>
      <c r="C123" s="352"/>
      <c r="D123" s="394"/>
      <c r="E123" s="354"/>
      <c r="F123" s="355"/>
    </row>
    <row r="124" spans="1:13" ht="13">
      <c r="A124" s="352"/>
      <c r="B124" s="377" t="s">
        <v>710</v>
      </c>
      <c r="C124" s="352"/>
      <c r="D124" s="358"/>
      <c r="E124" s="386"/>
      <c r="F124" s="387"/>
      <c r="H124" s="388"/>
      <c r="I124" s="389"/>
      <c r="J124" s="388"/>
      <c r="K124" s="388"/>
      <c r="L124" s="390"/>
      <c r="M124" s="390"/>
    </row>
    <row r="125" spans="1:13">
      <c r="A125" s="13"/>
      <c r="B125" s="362" t="s">
        <v>711</v>
      </c>
      <c r="C125" s="361"/>
      <c r="D125" s="358"/>
      <c r="E125" s="354"/>
      <c r="F125" s="355"/>
    </row>
    <row r="126" spans="1:13">
      <c r="A126" s="13"/>
      <c r="B126" s="362"/>
      <c r="C126" s="361"/>
      <c r="D126" s="358"/>
      <c r="E126" s="354"/>
      <c r="F126" s="355"/>
    </row>
    <row r="127" spans="1:13">
      <c r="A127" s="13" t="s">
        <v>24</v>
      </c>
      <c r="B127" s="356" t="s">
        <v>712</v>
      </c>
      <c r="C127" s="358" t="s">
        <v>708</v>
      </c>
      <c r="D127" s="358">
        <v>318</v>
      </c>
      <c r="E127" s="386"/>
      <c r="F127" s="387">
        <f>E127*D127</f>
        <v>0</v>
      </c>
    </row>
    <row r="128" spans="1:13">
      <c r="A128" s="13"/>
      <c r="B128" s="391"/>
      <c r="C128" s="358"/>
      <c r="D128" s="358"/>
      <c r="E128" s="354"/>
      <c r="F128" s="355"/>
    </row>
    <row r="129" spans="1:13" ht="13">
      <c r="A129" s="352"/>
      <c r="B129" s="359" t="s">
        <v>713</v>
      </c>
      <c r="C129" s="352"/>
      <c r="D129" s="358"/>
      <c r="E129" s="386"/>
      <c r="F129" s="387"/>
      <c r="H129" s="388"/>
      <c r="I129" s="392"/>
      <c r="J129" s="388"/>
      <c r="K129" s="388"/>
    </row>
    <row r="130" spans="1:13" ht="13">
      <c r="A130" s="352"/>
      <c r="B130" s="375" t="s">
        <v>714</v>
      </c>
      <c r="C130" s="358"/>
      <c r="D130" s="358"/>
      <c r="E130" s="386"/>
      <c r="F130" s="387"/>
      <c r="H130" s="388"/>
      <c r="J130" s="388"/>
      <c r="K130" s="388"/>
    </row>
    <row r="131" spans="1:13">
      <c r="A131" s="351"/>
      <c r="C131" s="352"/>
      <c r="D131" s="394"/>
      <c r="E131" s="386"/>
      <c r="F131" s="387"/>
    </row>
    <row r="132" spans="1:13" ht="13">
      <c r="A132" s="352"/>
      <c r="B132" s="375" t="s">
        <v>715</v>
      </c>
      <c r="C132" s="352"/>
      <c r="D132" s="358"/>
      <c r="E132" s="386"/>
      <c r="F132" s="387"/>
      <c r="H132" s="388"/>
      <c r="I132" s="389"/>
      <c r="J132" s="388"/>
      <c r="K132" s="388"/>
      <c r="L132" s="390"/>
      <c r="M132" s="390"/>
    </row>
    <row r="133" spans="1:13" ht="13">
      <c r="A133" s="352"/>
      <c r="B133" s="377"/>
      <c r="C133" s="352"/>
      <c r="D133" s="358"/>
      <c r="E133" s="386"/>
      <c r="F133" s="387"/>
      <c r="H133" s="388"/>
      <c r="I133" s="389"/>
      <c r="J133" s="388"/>
      <c r="K133" s="388"/>
      <c r="L133" s="390"/>
      <c r="M133" s="390"/>
    </row>
    <row r="134" spans="1:13" ht="13">
      <c r="A134" s="352"/>
      <c r="B134" s="377" t="s">
        <v>716</v>
      </c>
      <c r="C134" s="352"/>
      <c r="D134" s="358"/>
      <c r="E134" s="386"/>
      <c r="F134" s="387"/>
      <c r="H134" s="388"/>
      <c r="I134" s="389"/>
      <c r="J134" s="388"/>
      <c r="K134" s="388"/>
      <c r="L134" s="390"/>
      <c r="M134" s="390"/>
    </row>
    <row r="135" spans="1:13" ht="13">
      <c r="A135" s="358"/>
      <c r="B135" s="362" t="s">
        <v>717</v>
      </c>
      <c r="C135" s="352"/>
      <c r="D135" s="358"/>
      <c r="E135" s="386"/>
      <c r="F135" s="387"/>
      <c r="H135" s="388"/>
      <c r="I135" s="389"/>
      <c r="J135" s="388"/>
      <c r="K135" s="388"/>
      <c r="L135" s="390"/>
      <c r="M135" s="390"/>
    </row>
    <row r="136" spans="1:13" ht="13">
      <c r="A136" s="358"/>
      <c r="B136" s="362" t="s">
        <v>718</v>
      </c>
      <c r="C136" s="352"/>
      <c r="D136" s="358"/>
      <c r="E136" s="386"/>
      <c r="F136" s="387"/>
      <c r="H136" s="388"/>
      <c r="I136" s="389"/>
      <c r="J136" s="388"/>
      <c r="K136" s="388"/>
      <c r="L136" s="390"/>
      <c r="M136" s="390"/>
    </row>
    <row r="137" spans="1:13" ht="13">
      <c r="A137" s="352"/>
      <c r="B137" s="377" t="s">
        <v>719</v>
      </c>
      <c r="C137" s="352"/>
      <c r="D137" s="358"/>
      <c r="E137" s="386"/>
      <c r="F137" s="387"/>
      <c r="H137" s="388"/>
      <c r="I137" s="389"/>
      <c r="J137" s="388"/>
      <c r="K137" s="388"/>
      <c r="L137" s="390"/>
      <c r="M137" s="390"/>
    </row>
    <row r="138" spans="1:13" ht="13">
      <c r="A138" s="352"/>
      <c r="B138" s="377"/>
      <c r="C138" s="352"/>
      <c r="D138" s="358"/>
      <c r="E138" s="386"/>
      <c r="F138" s="387"/>
      <c r="H138" s="388"/>
      <c r="I138" s="389"/>
      <c r="J138" s="388"/>
      <c r="K138" s="388"/>
      <c r="L138" s="390"/>
      <c r="M138" s="390"/>
    </row>
    <row r="139" spans="1:13" ht="13">
      <c r="A139" s="358" t="s">
        <v>21</v>
      </c>
      <c r="B139" s="356" t="s">
        <v>720</v>
      </c>
      <c r="C139" s="358" t="s">
        <v>708</v>
      </c>
      <c r="D139" s="358">
        <v>196</v>
      </c>
      <c r="E139" s="386"/>
      <c r="F139" s="387">
        <f>E139*D139</f>
        <v>0</v>
      </c>
      <c r="H139" s="388"/>
      <c r="I139" s="389"/>
      <c r="J139" s="388"/>
      <c r="K139" s="388"/>
      <c r="L139" s="390"/>
      <c r="M139" s="390"/>
    </row>
    <row r="140" spans="1:13" ht="13">
      <c r="A140" s="352"/>
      <c r="B140" s="26"/>
      <c r="C140" s="358"/>
      <c r="D140" s="358"/>
      <c r="E140" s="386"/>
      <c r="F140" s="387"/>
      <c r="H140" s="388"/>
      <c r="I140" s="389"/>
      <c r="J140" s="388"/>
      <c r="K140" s="388"/>
      <c r="L140" s="390"/>
      <c r="M140" s="390"/>
    </row>
    <row r="141" spans="1:13" ht="13">
      <c r="A141" s="358" t="s">
        <v>20</v>
      </c>
      <c r="B141" s="356" t="s">
        <v>721</v>
      </c>
      <c r="C141" s="358" t="s">
        <v>708</v>
      </c>
      <c r="D141" s="358">
        <v>193</v>
      </c>
      <c r="E141" s="386"/>
      <c r="F141" s="387">
        <f t="shared" ref="F141:F143" si="3">E141*D141</f>
        <v>0</v>
      </c>
      <c r="H141" s="388"/>
      <c r="I141" s="389"/>
      <c r="J141" s="388"/>
      <c r="K141" s="388"/>
      <c r="L141" s="390"/>
      <c r="M141" s="390"/>
    </row>
    <row r="142" spans="1:13" ht="13">
      <c r="A142" s="358"/>
      <c r="B142" s="26"/>
      <c r="C142" s="352"/>
      <c r="D142" s="358"/>
      <c r="E142" s="386"/>
      <c r="F142" s="387"/>
      <c r="H142" s="388"/>
      <c r="I142" s="389"/>
      <c r="J142" s="388"/>
      <c r="K142" s="388"/>
      <c r="L142" s="390"/>
      <c r="M142" s="390"/>
    </row>
    <row r="143" spans="1:13" ht="13">
      <c r="A143" s="358" t="s">
        <v>18</v>
      </c>
      <c r="B143" s="356" t="s">
        <v>722</v>
      </c>
      <c r="C143" s="358" t="s">
        <v>708</v>
      </c>
      <c r="D143" s="358">
        <v>110</v>
      </c>
      <c r="E143" s="386"/>
      <c r="F143" s="387">
        <f t="shared" si="3"/>
        <v>0</v>
      </c>
      <c r="H143" s="388"/>
      <c r="I143" s="389"/>
      <c r="J143" s="388"/>
      <c r="K143" s="388"/>
      <c r="L143" s="390"/>
      <c r="M143" s="390"/>
    </row>
    <row r="144" spans="1:13" ht="13">
      <c r="A144" s="358"/>
      <c r="B144" s="26"/>
      <c r="C144" s="352"/>
      <c r="D144" s="358"/>
      <c r="E144" s="386"/>
      <c r="F144" s="387"/>
      <c r="H144" s="388"/>
      <c r="I144" s="389"/>
      <c r="J144" s="388"/>
      <c r="K144" s="388"/>
      <c r="L144" s="390"/>
      <c r="M144" s="390"/>
    </row>
    <row r="145" spans="1:11" ht="13">
      <c r="A145" s="352"/>
      <c r="B145" s="375" t="s">
        <v>723</v>
      </c>
      <c r="C145" s="358"/>
      <c r="D145" s="358"/>
      <c r="E145" s="386"/>
      <c r="F145" s="387"/>
      <c r="H145" s="388"/>
      <c r="I145" s="392"/>
      <c r="K145" s="388"/>
    </row>
    <row r="146" spans="1:11" ht="13">
      <c r="A146" s="352"/>
      <c r="C146" s="358"/>
      <c r="D146" s="358"/>
      <c r="E146" s="386"/>
      <c r="F146" s="387"/>
      <c r="H146" s="388"/>
      <c r="I146" s="392"/>
      <c r="J146" s="388"/>
      <c r="K146" s="388"/>
    </row>
    <row r="147" spans="1:11" ht="13">
      <c r="A147" s="352"/>
      <c r="B147" s="377" t="s">
        <v>666</v>
      </c>
      <c r="C147" s="358"/>
      <c r="D147" s="358"/>
      <c r="E147" s="386"/>
      <c r="F147" s="387"/>
      <c r="H147" s="388"/>
      <c r="I147" s="392"/>
      <c r="J147" s="388"/>
      <c r="K147" s="388"/>
    </row>
    <row r="148" spans="1:11">
      <c r="A148" s="352"/>
      <c r="C148" s="358"/>
      <c r="D148" s="358"/>
      <c r="E148" s="386"/>
      <c r="F148" s="387"/>
      <c r="H148" s="388"/>
      <c r="J148" s="388"/>
      <c r="K148" s="388"/>
    </row>
    <row r="149" spans="1:11">
      <c r="A149" s="358" t="s">
        <v>16</v>
      </c>
      <c r="B149" s="26" t="s">
        <v>724</v>
      </c>
      <c r="C149" s="358" t="s">
        <v>688</v>
      </c>
      <c r="D149" s="358">
        <v>45</v>
      </c>
      <c r="E149" s="386"/>
      <c r="F149" s="387">
        <f>E149*D149</f>
        <v>0</v>
      </c>
      <c r="H149" s="388"/>
      <c r="J149" s="388"/>
      <c r="K149" s="388"/>
    </row>
    <row r="150" spans="1:11" ht="13">
      <c r="A150" s="352"/>
      <c r="B150" s="375"/>
      <c r="C150" s="358"/>
      <c r="D150" s="358"/>
      <c r="E150" s="386"/>
      <c r="F150" s="387"/>
      <c r="H150" s="388"/>
      <c r="I150" s="392"/>
      <c r="K150" s="388"/>
    </row>
    <row r="151" spans="1:11">
      <c r="A151" s="358" t="s">
        <v>15</v>
      </c>
      <c r="B151" s="26" t="s">
        <v>725</v>
      </c>
      <c r="C151" s="358"/>
      <c r="D151" s="358"/>
      <c r="E151" s="386"/>
      <c r="F151" s="387"/>
      <c r="H151" s="388"/>
      <c r="J151" s="388"/>
      <c r="K151" s="388"/>
    </row>
    <row r="152" spans="1:11">
      <c r="A152" s="393"/>
      <c r="B152" s="394" t="s">
        <v>726</v>
      </c>
      <c r="C152" s="358" t="s">
        <v>13</v>
      </c>
      <c r="D152" s="358">
        <v>88</v>
      </c>
      <c r="E152" s="386"/>
      <c r="F152" s="387">
        <f>E152*D152</f>
        <v>0</v>
      </c>
      <c r="H152" s="388"/>
      <c r="J152" s="388"/>
      <c r="K152" s="388"/>
    </row>
    <row r="153" spans="1:11">
      <c r="A153" s="352"/>
      <c r="C153" s="358"/>
      <c r="D153" s="358"/>
      <c r="E153" s="386"/>
      <c r="F153" s="387"/>
      <c r="H153" s="388"/>
      <c r="J153" s="388"/>
      <c r="K153" s="388"/>
    </row>
    <row r="154" spans="1:11">
      <c r="A154" s="358"/>
      <c r="B154" s="377" t="s">
        <v>383</v>
      </c>
      <c r="C154" s="358"/>
      <c r="D154" s="358"/>
      <c r="E154" s="386"/>
      <c r="F154" s="387"/>
      <c r="H154" s="388"/>
      <c r="J154" s="388"/>
      <c r="K154" s="388"/>
    </row>
    <row r="155" spans="1:11">
      <c r="A155" s="393"/>
      <c r="B155" s="394"/>
      <c r="C155" s="358"/>
      <c r="D155" s="358"/>
      <c r="E155" s="386"/>
      <c r="F155" s="387"/>
      <c r="H155" s="388"/>
      <c r="J155" s="388"/>
      <c r="K155" s="388"/>
    </row>
    <row r="156" spans="1:11">
      <c r="A156" s="393" t="s">
        <v>12</v>
      </c>
      <c r="B156" s="394" t="s">
        <v>727</v>
      </c>
      <c r="C156" s="361" t="s">
        <v>155</v>
      </c>
      <c r="D156" s="363">
        <v>1</v>
      </c>
      <c r="E156" s="386"/>
      <c r="F156" s="387">
        <f>E156</f>
        <v>0</v>
      </c>
      <c r="H156" s="388"/>
      <c r="J156" s="388"/>
      <c r="K156" s="388"/>
    </row>
    <row r="157" spans="1:11">
      <c r="A157" s="393"/>
      <c r="B157" s="26"/>
      <c r="C157" s="358"/>
      <c r="D157" s="363"/>
      <c r="E157" s="386"/>
      <c r="F157" s="387"/>
      <c r="H157" s="388"/>
      <c r="J157" s="388"/>
      <c r="K157" s="388"/>
    </row>
    <row r="158" spans="1:11" ht="13">
      <c r="A158" s="352"/>
      <c r="B158" s="395" t="s">
        <v>728</v>
      </c>
      <c r="C158" s="352"/>
      <c r="D158" s="358"/>
      <c r="E158" s="354"/>
      <c r="F158" s="355"/>
      <c r="H158" s="388"/>
      <c r="J158" s="388"/>
      <c r="K158" s="388"/>
    </row>
    <row r="159" spans="1:11">
      <c r="A159" s="352"/>
      <c r="B159" s="396"/>
      <c r="C159" s="352"/>
      <c r="D159" s="358"/>
      <c r="E159" s="354"/>
      <c r="F159" s="355"/>
      <c r="H159" s="388"/>
      <c r="J159" s="388"/>
      <c r="K159" s="388"/>
    </row>
    <row r="160" spans="1:11">
      <c r="A160" s="352"/>
      <c r="B160" s="377" t="s">
        <v>729</v>
      </c>
      <c r="C160" s="358"/>
      <c r="D160" s="358"/>
      <c r="E160" s="354"/>
      <c r="F160" s="355"/>
      <c r="H160" s="388"/>
      <c r="J160" s="388"/>
      <c r="K160" s="388"/>
    </row>
    <row r="161" spans="1:13" ht="13">
      <c r="A161" s="352"/>
      <c r="B161" s="375"/>
      <c r="C161" s="352"/>
      <c r="D161" s="358"/>
      <c r="E161" s="354"/>
      <c r="F161" s="355"/>
      <c r="H161" s="388"/>
      <c r="J161" s="388"/>
      <c r="K161" s="388"/>
    </row>
    <row r="162" spans="1:13" ht="14.25" customHeight="1">
      <c r="A162" s="358" t="s">
        <v>9</v>
      </c>
      <c r="B162" s="26" t="s">
        <v>730</v>
      </c>
      <c r="C162" s="352"/>
      <c r="D162" s="358"/>
      <c r="E162" s="354"/>
      <c r="F162" s="355"/>
      <c r="H162" s="388"/>
      <c r="J162" s="388"/>
      <c r="K162" s="388"/>
    </row>
    <row r="163" spans="1:13">
      <c r="A163" s="352"/>
      <c r="B163" s="26" t="s">
        <v>731</v>
      </c>
      <c r="C163" s="352"/>
      <c r="D163" s="358"/>
      <c r="E163" s="354"/>
      <c r="F163" s="355"/>
      <c r="H163" s="388"/>
      <c r="J163" s="388"/>
      <c r="K163" s="388"/>
    </row>
    <row r="164" spans="1:13" ht="14.25" customHeight="1">
      <c r="A164" s="352"/>
      <c r="B164" s="26" t="s">
        <v>732</v>
      </c>
      <c r="C164" s="358"/>
      <c r="D164" s="358"/>
      <c r="E164" s="354"/>
      <c r="F164" s="355"/>
      <c r="H164" s="388"/>
      <c r="J164" s="388"/>
      <c r="K164" s="388"/>
    </row>
    <row r="165" spans="1:13">
      <c r="A165" s="13"/>
      <c r="B165" s="356" t="s">
        <v>733</v>
      </c>
      <c r="C165" s="358" t="s">
        <v>676</v>
      </c>
      <c r="D165" s="358">
        <v>75</v>
      </c>
      <c r="E165" s="354"/>
      <c r="F165" s="355">
        <f>E165*D165</f>
        <v>0</v>
      </c>
      <c r="H165" s="388"/>
      <c r="J165" s="388"/>
      <c r="K165" s="388"/>
    </row>
    <row r="166" spans="1:13">
      <c r="A166" s="13"/>
      <c r="B166" s="362"/>
      <c r="C166" s="361"/>
      <c r="D166" s="358"/>
      <c r="E166" s="354"/>
      <c r="F166" s="355"/>
    </row>
    <row r="167" spans="1:13" ht="13">
      <c r="A167" s="358"/>
      <c r="B167" s="397" t="s">
        <v>734</v>
      </c>
      <c r="C167" s="358"/>
      <c r="D167" s="358"/>
      <c r="E167" s="354"/>
      <c r="F167" s="355"/>
      <c r="H167" s="388"/>
      <c r="I167" s="389"/>
      <c r="J167" s="388"/>
      <c r="K167" s="388"/>
      <c r="L167" s="398"/>
      <c r="M167" s="398"/>
    </row>
    <row r="168" spans="1:13" ht="13">
      <c r="A168" s="358"/>
      <c r="B168" s="26"/>
      <c r="C168" s="358"/>
      <c r="D168" s="358"/>
      <c r="E168" s="354"/>
      <c r="F168" s="355"/>
      <c r="H168" s="388"/>
      <c r="I168" s="389"/>
      <c r="J168" s="388"/>
      <c r="K168" s="388"/>
      <c r="L168" s="398"/>
      <c r="M168" s="398"/>
    </row>
    <row r="169" spans="1:13" ht="13">
      <c r="A169" s="352"/>
      <c r="B169" s="375" t="s">
        <v>735</v>
      </c>
      <c r="C169" s="352"/>
      <c r="D169" s="358"/>
      <c r="E169" s="354"/>
      <c r="F169" s="355"/>
      <c r="H169" s="388"/>
      <c r="I169" s="389"/>
      <c r="J169" s="388"/>
      <c r="K169" s="388"/>
      <c r="L169" s="398"/>
      <c r="M169" s="398"/>
    </row>
    <row r="170" spans="1:13" ht="13">
      <c r="A170" s="358"/>
      <c r="B170" s="26"/>
      <c r="C170" s="352"/>
      <c r="D170" s="358"/>
      <c r="E170" s="354"/>
      <c r="F170" s="355"/>
      <c r="H170" s="388"/>
      <c r="I170" s="389"/>
      <c r="J170" s="388"/>
      <c r="K170" s="388"/>
      <c r="L170" s="398"/>
      <c r="M170" s="398"/>
    </row>
    <row r="171" spans="1:13" ht="13">
      <c r="A171" s="358"/>
      <c r="B171" s="49"/>
      <c r="C171" s="358"/>
      <c r="D171" s="358"/>
      <c r="E171" s="354"/>
      <c r="F171" s="355"/>
      <c r="H171" s="388"/>
      <c r="I171" s="389"/>
      <c r="J171" s="388"/>
      <c r="K171" s="388"/>
      <c r="L171" s="398"/>
      <c r="M171" s="398"/>
    </row>
    <row r="172" spans="1:13">
      <c r="A172" s="13"/>
      <c r="B172" s="399"/>
      <c r="C172" s="361"/>
      <c r="D172" s="358"/>
      <c r="E172" s="354"/>
      <c r="F172" s="355"/>
    </row>
    <row r="173" spans="1:13" ht="13">
      <c r="A173" s="358" t="s">
        <v>47</v>
      </c>
      <c r="B173" s="49" t="s">
        <v>736</v>
      </c>
      <c r="C173" s="358" t="s">
        <v>329</v>
      </c>
      <c r="D173" s="358">
        <v>130</v>
      </c>
      <c r="E173" s="354"/>
      <c r="F173" s="355">
        <f t="shared" ref="F173" si="4">E173*D173</f>
        <v>0</v>
      </c>
      <c r="H173" s="388"/>
      <c r="I173" s="389"/>
      <c r="J173" s="388"/>
      <c r="K173" s="388"/>
      <c r="L173" s="398"/>
      <c r="M173" s="398"/>
    </row>
    <row r="174" spans="1:13">
      <c r="A174" s="13"/>
      <c r="B174" s="399"/>
      <c r="C174" s="361"/>
      <c r="D174" s="358"/>
      <c r="E174" s="354"/>
      <c r="F174" s="355"/>
    </row>
    <row r="175" spans="1:13" ht="13">
      <c r="A175" s="358"/>
      <c r="B175" s="49"/>
      <c r="C175" s="358"/>
      <c r="D175" s="358"/>
      <c r="E175" s="354"/>
      <c r="F175" s="355"/>
      <c r="H175" s="388"/>
      <c r="I175" s="389"/>
      <c r="J175" s="388"/>
      <c r="K175" s="388"/>
      <c r="L175" s="398"/>
      <c r="M175" s="398"/>
    </row>
    <row r="176" spans="1:13">
      <c r="A176" s="358"/>
      <c r="B176" s="26"/>
      <c r="C176" s="358"/>
      <c r="D176" s="358"/>
      <c r="E176" s="354"/>
      <c r="F176" s="355"/>
    </row>
    <row r="177" spans="1:13">
      <c r="A177" s="352"/>
      <c r="B177" s="26"/>
      <c r="C177" s="366"/>
      <c r="D177" s="366"/>
      <c r="E177" s="367"/>
      <c r="F177" s="368"/>
    </row>
    <row r="178" spans="1:13">
      <c r="A178" s="346"/>
      <c r="B178" s="346"/>
      <c r="C178" s="352"/>
      <c r="D178" s="358"/>
      <c r="E178" s="355"/>
      <c r="F178" s="355"/>
    </row>
    <row r="179" spans="1:13">
      <c r="A179" s="369"/>
      <c r="B179" s="370" t="s">
        <v>677</v>
      </c>
      <c r="C179" s="365"/>
      <c r="D179" s="366"/>
      <c r="E179" s="368"/>
      <c r="F179" s="371">
        <f>SUM(F127:F178)</f>
        <v>0</v>
      </c>
    </row>
    <row r="180" spans="1:13">
      <c r="B180" s="26" t="s">
        <v>678</v>
      </c>
      <c r="E180" s="372"/>
      <c r="F180" s="372"/>
    </row>
    <row r="181" spans="1:13">
      <c r="B181" s="373" t="s">
        <v>737</v>
      </c>
      <c r="E181" s="372"/>
      <c r="F181" s="372"/>
    </row>
    <row r="182" spans="1:13">
      <c r="B182" s="373"/>
      <c r="E182" s="372"/>
      <c r="F182" s="372"/>
    </row>
    <row r="183" spans="1:13">
      <c r="B183" s="373"/>
      <c r="E183" s="372"/>
      <c r="F183" s="372"/>
    </row>
    <row r="184" spans="1:13" ht="13">
      <c r="A184" s="345"/>
      <c r="B184" s="345"/>
      <c r="C184" s="345"/>
      <c r="D184" s="415"/>
      <c r="E184" s="345"/>
      <c r="F184" s="345"/>
      <c r="I184" s="380"/>
    </row>
    <row r="185" spans="1:13" ht="13">
      <c r="A185" s="346"/>
      <c r="C185" s="347"/>
      <c r="D185" s="416"/>
      <c r="E185" s="346"/>
      <c r="F185" s="346"/>
      <c r="I185" s="380"/>
    </row>
    <row r="186" spans="1:13" ht="13">
      <c r="A186" s="348"/>
      <c r="B186" s="349"/>
      <c r="C186" s="348"/>
      <c r="D186" s="348"/>
      <c r="E186" s="348"/>
      <c r="F186" s="348"/>
      <c r="I186" s="380"/>
    </row>
    <row r="187" spans="1:13" ht="13">
      <c r="A187" s="351"/>
      <c r="C187" s="352"/>
      <c r="D187" s="394"/>
      <c r="E187" s="351"/>
      <c r="F187" s="351"/>
      <c r="I187" s="380"/>
    </row>
    <row r="188" spans="1:13" ht="13">
      <c r="A188" s="352"/>
      <c r="B188" s="375" t="s">
        <v>738</v>
      </c>
      <c r="C188" s="352"/>
      <c r="D188" s="358"/>
      <c r="E188" s="354"/>
      <c r="F188" s="355"/>
      <c r="H188" s="388"/>
      <c r="J188" s="388"/>
      <c r="K188" s="388"/>
    </row>
    <row r="189" spans="1:13">
      <c r="A189" s="13"/>
      <c r="B189" s="400"/>
      <c r="C189" s="352"/>
      <c r="D189" s="358"/>
      <c r="E189" s="354"/>
      <c r="F189" s="355"/>
      <c r="H189" s="388"/>
      <c r="J189" s="388"/>
      <c r="K189" s="388"/>
    </row>
    <row r="190" spans="1:13">
      <c r="A190" s="401" t="s">
        <v>24</v>
      </c>
      <c r="B190" s="402" t="s">
        <v>739</v>
      </c>
      <c r="C190" s="358"/>
      <c r="D190" s="357"/>
      <c r="E190" s="354"/>
      <c r="F190" s="355"/>
      <c r="H190" s="388"/>
      <c r="J190" s="388"/>
      <c r="K190" s="388"/>
    </row>
    <row r="191" spans="1:13">
      <c r="A191" s="401"/>
      <c r="B191" s="402" t="s">
        <v>740</v>
      </c>
      <c r="C191" s="358" t="s">
        <v>147</v>
      </c>
      <c r="D191" s="357">
        <v>52</v>
      </c>
      <c r="E191" s="354"/>
      <c r="F191" s="355">
        <f>E191*D191</f>
        <v>0</v>
      </c>
      <c r="H191" s="388"/>
      <c r="J191" s="388"/>
      <c r="K191" s="388"/>
    </row>
    <row r="192" spans="1:13">
      <c r="A192" s="13"/>
      <c r="B192" s="361"/>
      <c r="C192" s="352"/>
      <c r="D192" s="358"/>
      <c r="E192" s="354"/>
      <c r="F192" s="355"/>
      <c r="H192" s="388"/>
      <c r="J192" s="388"/>
      <c r="K192" s="388"/>
      <c r="L192" s="398"/>
      <c r="M192" s="398"/>
    </row>
    <row r="193" spans="1:11">
      <c r="A193" s="401" t="s">
        <v>21</v>
      </c>
      <c r="B193" s="402" t="s">
        <v>741</v>
      </c>
      <c r="C193" s="358" t="s">
        <v>13</v>
      </c>
      <c r="D193" s="357">
        <v>12</v>
      </c>
      <c r="E193" s="354"/>
      <c r="F193" s="355">
        <f t="shared" ref="F193:F197" si="5">E193*D193</f>
        <v>0</v>
      </c>
      <c r="H193" s="388"/>
      <c r="J193" s="388"/>
      <c r="K193" s="388"/>
    </row>
    <row r="194" spans="1:11">
      <c r="A194" s="401"/>
      <c r="B194" s="403"/>
      <c r="C194" s="358"/>
      <c r="D194" s="357"/>
      <c r="E194" s="354"/>
      <c r="F194" s="355"/>
      <c r="H194" s="388"/>
      <c r="J194" s="388"/>
      <c r="K194" s="388"/>
    </row>
    <row r="195" spans="1:11">
      <c r="A195" s="401" t="s">
        <v>20</v>
      </c>
      <c r="B195" s="402" t="s">
        <v>742</v>
      </c>
      <c r="C195" s="358" t="s">
        <v>13</v>
      </c>
      <c r="D195" s="357">
        <v>12</v>
      </c>
      <c r="E195" s="354"/>
      <c r="F195" s="355">
        <f t="shared" si="5"/>
        <v>0</v>
      </c>
      <c r="H195" s="388"/>
      <c r="J195" s="388"/>
      <c r="K195" s="388"/>
    </row>
    <row r="196" spans="1:11">
      <c r="A196" s="401"/>
      <c r="B196" s="403"/>
      <c r="C196" s="358"/>
      <c r="D196" s="357"/>
      <c r="E196" s="354"/>
      <c r="F196" s="355"/>
      <c r="H196" s="388"/>
      <c r="J196" s="388"/>
      <c r="K196" s="388"/>
    </row>
    <row r="197" spans="1:11">
      <c r="A197" s="401" t="s">
        <v>18</v>
      </c>
      <c r="B197" s="402" t="s">
        <v>743</v>
      </c>
      <c r="C197" s="358" t="s">
        <v>13</v>
      </c>
      <c r="D197" s="357">
        <v>6</v>
      </c>
      <c r="E197" s="354"/>
      <c r="F197" s="355">
        <f t="shared" si="5"/>
        <v>0</v>
      </c>
      <c r="H197" s="388"/>
      <c r="J197" s="388"/>
      <c r="K197" s="388"/>
    </row>
    <row r="198" spans="1:11">
      <c r="A198" s="358"/>
      <c r="B198" s="26"/>
      <c r="C198" s="358"/>
      <c r="D198" s="358"/>
      <c r="E198" s="354"/>
      <c r="F198" s="355"/>
    </row>
    <row r="199" spans="1:11" ht="13">
      <c r="A199" s="352"/>
      <c r="B199" s="375" t="s">
        <v>744</v>
      </c>
      <c r="C199" s="352"/>
      <c r="D199" s="358"/>
      <c r="E199" s="354"/>
      <c r="F199" s="355"/>
    </row>
    <row r="200" spans="1:11">
      <c r="A200" s="13"/>
      <c r="B200" s="356"/>
      <c r="C200" s="358"/>
      <c r="D200" s="361"/>
      <c r="E200" s="354"/>
      <c r="F200" s="355"/>
    </row>
    <row r="201" spans="1:11">
      <c r="A201" s="352"/>
      <c r="B201" s="377" t="s">
        <v>745</v>
      </c>
      <c r="C201" s="352"/>
      <c r="D201" s="358"/>
      <c r="E201" s="354"/>
      <c r="F201" s="355"/>
    </row>
    <row r="202" spans="1:11" ht="13">
      <c r="A202" s="352"/>
      <c r="B202" s="376"/>
      <c r="C202" s="352"/>
      <c r="D202" s="358"/>
      <c r="E202" s="354"/>
      <c r="F202" s="355"/>
    </row>
    <row r="203" spans="1:11">
      <c r="A203" s="358" t="s">
        <v>16</v>
      </c>
      <c r="B203" s="26" t="s">
        <v>746</v>
      </c>
      <c r="C203" s="358" t="s">
        <v>155</v>
      </c>
      <c r="D203" s="358">
        <v>1</v>
      </c>
      <c r="E203" s="354"/>
      <c r="F203" s="355">
        <f>E203</f>
        <v>0</v>
      </c>
    </row>
    <row r="204" spans="1:11">
      <c r="A204" s="351"/>
      <c r="C204" s="352"/>
      <c r="D204" s="394"/>
      <c r="E204" s="354"/>
      <c r="F204" s="355"/>
    </row>
    <row r="205" spans="1:11">
      <c r="A205" s="358"/>
      <c r="B205" s="26"/>
      <c r="C205" s="358"/>
      <c r="D205" s="358"/>
      <c r="E205" s="354"/>
      <c r="F205" s="355"/>
    </row>
    <row r="206" spans="1:11">
      <c r="A206" s="351"/>
      <c r="C206" s="352"/>
      <c r="D206" s="394"/>
      <c r="E206" s="354"/>
      <c r="F206" s="355"/>
    </row>
    <row r="207" spans="1:11" ht="13">
      <c r="A207" s="352"/>
      <c r="B207" s="359"/>
      <c r="C207" s="352"/>
      <c r="D207" s="358"/>
      <c r="E207" s="386"/>
      <c r="F207" s="387"/>
      <c r="H207" s="388"/>
      <c r="I207" s="392"/>
      <c r="J207" s="388"/>
      <c r="K207" s="388"/>
    </row>
    <row r="208" spans="1:11" ht="13">
      <c r="A208" s="352"/>
      <c r="B208" s="375"/>
      <c r="C208" s="358"/>
      <c r="D208" s="358"/>
      <c r="E208" s="386"/>
      <c r="F208" s="387"/>
      <c r="H208" s="388"/>
      <c r="J208" s="388"/>
      <c r="K208" s="388"/>
    </row>
    <row r="209" spans="1:13">
      <c r="A209" s="351"/>
      <c r="C209" s="352"/>
      <c r="D209" s="394"/>
      <c r="E209" s="386"/>
      <c r="F209" s="387"/>
    </row>
    <row r="210" spans="1:13" ht="13">
      <c r="A210" s="352"/>
      <c r="B210" s="375"/>
      <c r="C210" s="352"/>
      <c r="D210" s="358"/>
      <c r="E210" s="386"/>
      <c r="F210" s="387"/>
      <c r="H210" s="388"/>
      <c r="I210" s="389"/>
      <c r="J210" s="388"/>
      <c r="K210" s="388"/>
      <c r="L210" s="390"/>
      <c r="M210" s="390"/>
    </row>
    <row r="211" spans="1:13" ht="13">
      <c r="A211" s="352"/>
      <c r="B211" s="377"/>
      <c r="C211" s="352"/>
      <c r="D211" s="358"/>
      <c r="E211" s="386"/>
      <c r="F211" s="387"/>
      <c r="H211" s="388"/>
      <c r="I211" s="389"/>
      <c r="J211" s="388"/>
      <c r="K211" s="388"/>
      <c r="L211" s="390"/>
      <c r="M211" s="390"/>
    </row>
    <row r="212" spans="1:13" ht="13">
      <c r="A212" s="352"/>
      <c r="B212" s="377"/>
      <c r="C212" s="352"/>
      <c r="D212" s="358"/>
      <c r="E212" s="386"/>
      <c r="F212" s="387"/>
      <c r="H212" s="388"/>
      <c r="I212" s="389"/>
      <c r="J212" s="388"/>
      <c r="K212" s="388"/>
      <c r="L212" s="390"/>
      <c r="M212" s="390"/>
    </row>
    <row r="213" spans="1:13" ht="13">
      <c r="A213" s="358"/>
      <c r="B213" s="362"/>
      <c r="C213" s="352"/>
      <c r="D213" s="358"/>
      <c r="E213" s="386"/>
      <c r="F213" s="387"/>
      <c r="H213" s="388"/>
      <c r="I213" s="389"/>
      <c r="J213" s="388"/>
      <c r="K213" s="388"/>
      <c r="L213" s="390"/>
      <c r="M213" s="390"/>
    </row>
    <row r="214" spans="1:13" ht="13">
      <c r="A214" s="358"/>
      <c r="B214" s="362"/>
      <c r="C214" s="352"/>
      <c r="D214" s="358"/>
      <c r="E214" s="386"/>
      <c r="F214" s="387"/>
      <c r="H214" s="388"/>
      <c r="I214" s="389"/>
      <c r="J214" s="388"/>
      <c r="K214" s="388"/>
      <c r="L214" s="390"/>
      <c r="M214" s="390"/>
    </row>
    <row r="215" spans="1:13" ht="13">
      <c r="A215" s="352"/>
      <c r="B215" s="377"/>
      <c r="C215" s="352"/>
      <c r="D215" s="358"/>
      <c r="E215" s="386"/>
      <c r="F215" s="387"/>
      <c r="H215" s="388"/>
      <c r="I215" s="389"/>
      <c r="J215" s="388"/>
      <c r="K215" s="388"/>
      <c r="L215" s="390"/>
      <c r="M215" s="390"/>
    </row>
    <row r="216" spans="1:13" ht="13">
      <c r="A216" s="352"/>
      <c r="B216" s="377"/>
      <c r="C216" s="352"/>
      <c r="D216" s="358"/>
      <c r="E216" s="386"/>
      <c r="F216" s="387"/>
      <c r="H216" s="388"/>
      <c r="I216" s="389"/>
      <c r="J216" s="388"/>
      <c r="K216" s="388"/>
      <c r="L216" s="390"/>
      <c r="M216" s="390"/>
    </row>
    <row r="217" spans="1:13" ht="13">
      <c r="A217" s="358"/>
      <c r="B217" s="356"/>
      <c r="C217" s="358"/>
      <c r="D217" s="358"/>
      <c r="E217" s="386"/>
      <c r="F217" s="387"/>
      <c r="H217" s="388"/>
      <c r="I217" s="389"/>
      <c r="J217" s="388"/>
      <c r="K217" s="388"/>
      <c r="L217" s="390"/>
      <c r="M217" s="390"/>
    </row>
    <row r="218" spans="1:13" ht="13">
      <c r="A218" s="352"/>
      <c r="B218" s="377"/>
      <c r="C218" s="352"/>
      <c r="D218" s="358"/>
      <c r="E218" s="386"/>
      <c r="F218" s="387"/>
      <c r="H218" s="388"/>
      <c r="I218" s="389"/>
      <c r="J218" s="388"/>
      <c r="K218" s="388"/>
      <c r="L218" s="390"/>
      <c r="M218" s="390"/>
    </row>
    <row r="219" spans="1:13" ht="13">
      <c r="A219" s="358"/>
      <c r="B219" s="356"/>
      <c r="C219" s="358"/>
      <c r="D219" s="358"/>
      <c r="E219" s="386"/>
      <c r="F219" s="387"/>
      <c r="H219" s="388"/>
      <c r="I219" s="389"/>
      <c r="J219" s="388"/>
      <c r="K219" s="388"/>
      <c r="L219" s="390"/>
      <c r="M219" s="390"/>
    </row>
    <row r="220" spans="1:13" ht="13">
      <c r="A220" s="352"/>
      <c r="B220" s="26"/>
      <c r="C220" s="358"/>
      <c r="D220" s="358"/>
      <c r="E220" s="386"/>
      <c r="F220" s="387"/>
      <c r="H220" s="388"/>
      <c r="I220" s="389"/>
      <c r="J220" s="388"/>
      <c r="K220" s="388"/>
      <c r="L220" s="390"/>
      <c r="M220" s="390"/>
    </row>
    <row r="221" spans="1:13" ht="13">
      <c r="A221" s="358"/>
      <c r="B221" s="356"/>
      <c r="C221" s="358"/>
      <c r="D221" s="358"/>
      <c r="E221" s="386"/>
      <c r="F221" s="387"/>
      <c r="H221" s="388"/>
      <c r="I221" s="389"/>
      <c r="J221" s="388"/>
      <c r="K221" s="388"/>
      <c r="L221" s="390"/>
      <c r="M221" s="390"/>
    </row>
    <row r="222" spans="1:13" ht="13">
      <c r="A222" s="358"/>
      <c r="B222" s="26"/>
      <c r="C222" s="352"/>
      <c r="D222" s="358"/>
      <c r="E222" s="386"/>
      <c r="F222" s="387"/>
      <c r="H222" s="388"/>
      <c r="I222" s="389"/>
      <c r="J222" s="388"/>
      <c r="K222" s="388"/>
      <c r="L222" s="390"/>
      <c r="M222" s="390"/>
    </row>
    <row r="223" spans="1:13" ht="13">
      <c r="A223" s="358"/>
      <c r="B223" s="356"/>
      <c r="C223" s="358"/>
      <c r="D223" s="358"/>
      <c r="E223" s="386"/>
      <c r="F223" s="387"/>
      <c r="H223" s="388"/>
      <c r="I223" s="389"/>
      <c r="J223" s="388"/>
      <c r="K223" s="388"/>
      <c r="L223" s="390"/>
      <c r="M223" s="390"/>
    </row>
    <row r="224" spans="1:13" ht="13">
      <c r="A224" s="358"/>
      <c r="B224" s="26"/>
      <c r="C224" s="352"/>
      <c r="D224" s="358"/>
      <c r="E224" s="386"/>
      <c r="F224" s="387"/>
      <c r="H224" s="388"/>
      <c r="I224" s="389"/>
      <c r="J224" s="388"/>
      <c r="K224" s="388"/>
      <c r="L224" s="390"/>
      <c r="M224" s="390"/>
    </row>
    <row r="225" spans="1:13" ht="13">
      <c r="A225" s="358"/>
      <c r="B225" s="356"/>
      <c r="C225" s="358"/>
      <c r="D225" s="358"/>
      <c r="E225" s="386"/>
      <c r="F225" s="387"/>
      <c r="H225" s="388"/>
      <c r="I225" s="389"/>
      <c r="J225" s="388"/>
      <c r="K225" s="388"/>
      <c r="L225" s="390"/>
      <c r="M225" s="390"/>
    </row>
    <row r="226" spans="1:13" ht="13">
      <c r="A226" s="352"/>
      <c r="B226" s="356"/>
      <c r="C226" s="358"/>
      <c r="D226" s="358"/>
      <c r="E226" s="386"/>
      <c r="F226" s="387"/>
      <c r="H226" s="388"/>
      <c r="I226" s="389"/>
      <c r="J226" s="388"/>
      <c r="K226" s="388"/>
      <c r="L226" s="390"/>
      <c r="M226" s="390"/>
    </row>
    <row r="227" spans="1:13" ht="13">
      <c r="A227" s="352"/>
      <c r="B227" s="377"/>
      <c r="C227" s="352"/>
      <c r="D227" s="358"/>
      <c r="E227" s="386"/>
      <c r="F227" s="387"/>
      <c r="H227" s="388"/>
      <c r="I227" s="389"/>
      <c r="J227" s="388"/>
      <c r="K227" s="388"/>
      <c r="L227" s="390"/>
      <c r="M227" s="390"/>
    </row>
    <row r="228" spans="1:13" ht="13">
      <c r="A228" s="358"/>
      <c r="B228" s="26"/>
      <c r="C228" s="358"/>
      <c r="D228" s="358"/>
      <c r="E228" s="386"/>
      <c r="F228" s="387"/>
      <c r="H228" s="388"/>
      <c r="I228" s="389"/>
      <c r="J228" s="388"/>
      <c r="K228" s="388"/>
      <c r="L228" s="390"/>
      <c r="M228" s="390"/>
    </row>
    <row r="229" spans="1:13">
      <c r="A229" s="352"/>
      <c r="B229" s="364"/>
      <c r="C229" s="352"/>
      <c r="D229" s="358"/>
      <c r="E229" s="404"/>
      <c r="F229" s="355"/>
    </row>
    <row r="230" spans="1:13" ht="13">
      <c r="A230" s="352"/>
      <c r="B230" s="375"/>
      <c r="C230" s="358"/>
      <c r="D230" s="358"/>
      <c r="E230" s="386"/>
      <c r="F230" s="387"/>
      <c r="H230" s="388"/>
      <c r="I230" s="392"/>
      <c r="K230" s="388"/>
    </row>
    <row r="231" spans="1:13" ht="13">
      <c r="A231" s="352"/>
      <c r="C231" s="358"/>
      <c r="D231" s="358"/>
      <c r="E231" s="386"/>
      <c r="F231" s="387"/>
      <c r="H231" s="388"/>
      <c r="I231" s="392"/>
      <c r="J231" s="388"/>
      <c r="K231" s="388"/>
    </row>
    <row r="232" spans="1:13" ht="13">
      <c r="A232" s="352"/>
      <c r="B232" s="377"/>
      <c r="C232" s="358"/>
      <c r="D232" s="358"/>
      <c r="E232" s="386"/>
      <c r="F232" s="387"/>
      <c r="H232" s="388"/>
      <c r="I232" s="392"/>
      <c r="J232" s="388"/>
      <c r="K232" s="388"/>
    </row>
    <row r="233" spans="1:13">
      <c r="A233" s="352"/>
      <c r="C233" s="358"/>
      <c r="D233" s="358"/>
      <c r="E233" s="386"/>
      <c r="F233" s="387"/>
      <c r="H233" s="388"/>
      <c r="J233" s="388"/>
      <c r="K233" s="388"/>
    </row>
    <row r="234" spans="1:13">
      <c r="A234" s="358"/>
      <c r="B234" s="26"/>
      <c r="C234" s="358"/>
      <c r="D234" s="358"/>
      <c r="E234" s="386"/>
      <c r="F234" s="387"/>
      <c r="H234" s="388"/>
      <c r="J234" s="388"/>
      <c r="K234" s="388"/>
    </row>
    <row r="235" spans="1:13">
      <c r="A235" s="352"/>
      <c r="B235" s="377"/>
      <c r="C235" s="352"/>
      <c r="D235" s="358"/>
      <c r="E235" s="386"/>
      <c r="F235" s="387"/>
      <c r="H235" s="388"/>
      <c r="J235" s="388"/>
      <c r="K235" s="388"/>
    </row>
    <row r="236" spans="1:13">
      <c r="A236" s="13"/>
      <c r="B236" s="356"/>
      <c r="C236" s="358"/>
      <c r="D236" s="358"/>
      <c r="E236" s="386"/>
      <c r="F236" s="387"/>
      <c r="H236" s="388"/>
      <c r="J236" s="388"/>
      <c r="K236" s="388"/>
    </row>
    <row r="237" spans="1:13">
      <c r="A237" s="393"/>
      <c r="B237" s="405"/>
      <c r="C237" s="352"/>
      <c r="D237" s="417"/>
      <c r="E237" s="386"/>
      <c r="F237" s="387"/>
      <c r="H237" s="388"/>
      <c r="J237" s="388"/>
      <c r="K237" s="388"/>
    </row>
    <row r="238" spans="1:13">
      <c r="A238" s="358"/>
      <c r="B238" s="26"/>
      <c r="C238" s="358"/>
      <c r="D238" s="358"/>
      <c r="E238" s="386"/>
      <c r="F238" s="387"/>
      <c r="H238" s="388"/>
      <c r="J238" s="388"/>
      <c r="K238" s="388"/>
    </row>
    <row r="239" spans="1:13">
      <c r="A239" s="393"/>
      <c r="B239" s="394"/>
      <c r="C239" s="358"/>
      <c r="D239" s="358"/>
      <c r="E239" s="386"/>
      <c r="F239" s="387"/>
      <c r="H239" s="388"/>
      <c r="J239" s="388"/>
      <c r="K239" s="388"/>
    </row>
    <row r="240" spans="1:13" ht="13">
      <c r="A240" s="352"/>
      <c r="C240" s="352"/>
      <c r="D240" s="358"/>
      <c r="E240" s="385"/>
      <c r="F240" s="385"/>
      <c r="I240" s="380"/>
    </row>
    <row r="241" spans="1:9" ht="13">
      <c r="A241" s="352"/>
      <c r="C241" s="352"/>
      <c r="D241" s="358"/>
      <c r="E241" s="385"/>
      <c r="F241" s="385"/>
      <c r="I241" s="380"/>
    </row>
    <row r="242" spans="1:9">
      <c r="A242" s="352"/>
      <c r="C242" s="352"/>
      <c r="D242" s="358"/>
      <c r="E242" s="385"/>
      <c r="F242" s="385"/>
    </row>
    <row r="243" spans="1:9">
      <c r="A243" s="365"/>
      <c r="B243" s="345"/>
      <c r="C243" s="365"/>
      <c r="D243" s="366"/>
      <c r="E243" s="406"/>
      <c r="F243" s="406"/>
    </row>
    <row r="244" spans="1:9">
      <c r="A244" s="351"/>
      <c r="C244" s="352"/>
      <c r="D244" s="358"/>
      <c r="E244" s="385"/>
      <c r="F244" s="385"/>
    </row>
    <row r="245" spans="1:9">
      <c r="A245" s="369"/>
      <c r="B245" s="370" t="s">
        <v>677</v>
      </c>
      <c r="C245" s="365"/>
      <c r="D245" s="366"/>
      <c r="E245" s="406"/>
      <c r="F245" s="371">
        <f>SUM(F191:F244)</f>
        <v>0</v>
      </c>
    </row>
    <row r="246" spans="1:9">
      <c r="B246" s="26" t="s">
        <v>678</v>
      </c>
    </row>
    <row r="247" spans="1:9">
      <c r="B247" s="373" t="s">
        <v>747</v>
      </c>
    </row>
    <row r="248" spans="1:9">
      <c r="A248" s="345"/>
      <c r="B248" s="345"/>
      <c r="C248" s="345"/>
      <c r="D248" s="415"/>
      <c r="E248" s="345"/>
      <c r="F248" s="345"/>
    </row>
    <row r="249" spans="1:9" ht="13">
      <c r="A249" s="346"/>
      <c r="C249" s="347"/>
      <c r="D249" s="416"/>
      <c r="E249" s="346"/>
      <c r="F249" s="346"/>
    </row>
    <row r="250" spans="1:9" ht="13">
      <c r="A250" s="348"/>
      <c r="B250" s="349"/>
      <c r="C250" s="348"/>
      <c r="D250" s="348"/>
      <c r="E250" s="494"/>
      <c r="F250" s="348"/>
    </row>
    <row r="251" spans="1:9">
      <c r="A251" s="351"/>
      <c r="C251" s="496"/>
      <c r="D251" s="483"/>
      <c r="E251" s="346"/>
      <c r="F251" s="487"/>
    </row>
    <row r="252" spans="1:9">
      <c r="A252" s="352"/>
      <c r="B252" s="407" t="s">
        <v>748</v>
      </c>
      <c r="C252" s="352"/>
      <c r="D252" s="357"/>
      <c r="E252" s="354"/>
      <c r="F252" s="488"/>
    </row>
    <row r="253" spans="1:9">
      <c r="A253" s="352"/>
      <c r="C253" s="358"/>
      <c r="D253" s="357"/>
      <c r="E253" s="354"/>
      <c r="F253" s="488"/>
    </row>
    <row r="254" spans="1:9">
      <c r="A254" s="352"/>
      <c r="C254" s="358"/>
      <c r="D254" s="357"/>
      <c r="E254" s="354"/>
      <c r="F254" s="488"/>
    </row>
    <row r="255" spans="1:9">
      <c r="A255" s="352"/>
      <c r="B255" s="361" t="s">
        <v>749</v>
      </c>
      <c r="C255" s="352"/>
      <c r="D255" s="357"/>
      <c r="E255" s="354"/>
      <c r="F255" s="488">
        <f>F53</f>
        <v>0</v>
      </c>
    </row>
    <row r="256" spans="1:9">
      <c r="A256" s="352"/>
      <c r="B256" s="361"/>
      <c r="C256" s="352"/>
      <c r="D256" s="357"/>
      <c r="E256" s="354"/>
      <c r="F256" s="488"/>
    </row>
    <row r="257" spans="1:11">
      <c r="A257" s="352"/>
      <c r="B257" s="388"/>
      <c r="C257" s="352"/>
      <c r="D257" s="357"/>
      <c r="E257" s="354"/>
      <c r="F257" s="488"/>
    </row>
    <row r="258" spans="1:11">
      <c r="A258" s="352"/>
      <c r="B258" s="361" t="s">
        <v>750</v>
      </c>
      <c r="C258" s="352"/>
      <c r="D258" s="357"/>
      <c r="E258" s="354"/>
      <c r="F258" s="488">
        <f>F117</f>
        <v>0</v>
      </c>
    </row>
    <row r="259" spans="1:11">
      <c r="A259" s="352"/>
      <c r="B259" s="408"/>
      <c r="C259" s="358"/>
      <c r="D259" s="357"/>
      <c r="E259" s="354"/>
      <c r="F259" s="488"/>
    </row>
    <row r="260" spans="1:11">
      <c r="A260" s="352"/>
      <c r="B260" s="408"/>
      <c r="C260" s="352"/>
      <c r="D260" s="357"/>
      <c r="E260" s="354"/>
      <c r="F260" s="488"/>
    </row>
    <row r="261" spans="1:11">
      <c r="A261" s="352"/>
      <c r="B261" s="361" t="s">
        <v>751</v>
      </c>
      <c r="C261" s="352"/>
      <c r="D261" s="357"/>
      <c r="E261" s="354"/>
      <c r="F261" s="488">
        <f>F179</f>
        <v>0</v>
      </c>
    </row>
    <row r="262" spans="1:11">
      <c r="A262" s="352"/>
      <c r="B262" s="409"/>
      <c r="C262" s="352"/>
      <c r="D262" s="357"/>
      <c r="E262" s="385"/>
      <c r="F262" s="489"/>
    </row>
    <row r="263" spans="1:11">
      <c r="A263" s="358"/>
      <c r="B263" s="410"/>
      <c r="C263" s="358"/>
      <c r="D263" s="357"/>
      <c r="E263" s="411"/>
      <c r="F263" s="490"/>
    </row>
    <row r="264" spans="1:11">
      <c r="A264" s="352"/>
      <c r="B264" s="361" t="s">
        <v>752</v>
      </c>
      <c r="C264" s="352"/>
      <c r="D264" s="357"/>
      <c r="E264" s="385"/>
      <c r="F264" s="490">
        <f>F245</f>
        <v>0</v>
      </c>
    </row>
    <row r="265" spans="1:11" ht="13">
      <c r="A265" s="352"/>
      <c r="B265" s="375"/>
      <c r="C265" s="352"/>
      <c r="D265" s="357"/>
      <c r="E265" s="385"/>
      <c r="F265" s="489"/>
    </row>
    <row r="266" spans="1:11">
      <c r="A266" s="352"/>
      <c r="C266" s="352"/>
      <c r="D266" s="357"/>
      <c r="E266" s="385"/>
      <c r="F266" s="489"/>
    </row>
    <row r="267" spans="1:11">
      <c r="A267" s="358"/>
      <c r="B267" s="361"/>
      <c r="C267" s="352"/>
      <c r="D267" s="357"/>
      <c r="E267" s="385"/>
      <c r="F267" s="489"/>
    </row>
    <row r="268" spans="1:11" ht="13">
      <c r="A268" s="352"/>
      <c r="B268" s="375"/>
      <c r="C268" s="358"/>
      <c r="D268" s="357"/>
      <c r="E268" s="386"/>
      <c r="F268" s="491"/>
      <c r="H268" s="388"/>
      <c r="I268" s="392"/>
      <c r="K268" s="388"/>
    </row>
    <row r="269" spans="1:11" ht="13">
      <c r="A269" s="352"/>
      <c r="C269" s="358"/>
      <c r="D269" s="357"/>
      <c r="E269" s="386"/>
      <c r="F269" s="491"/>
      <c r="H269" s="388"/>
      <c r="I269" s="392"/>
      <c r="J269" s="388"/>
      <c r="K269" s="388"/>
    </row>
    <row r="270" spans="1:11" ht="13">
      <c r="A270" s="352"/>
      <c r="B270" s="377"/>
      <c r="C270" s="358"/>
      <c r="D270" s="357"/>
      <c r="E270" s="386"/>
      <c r="F270" s="491"/>
      <c r="H270" s="388"/>
      <c r="I270" s="392"/>
      <c r="J270" s="388"/>
      <c r="K270" s="388"/>
    </row>
    <row r="271" spans="1:11">
      <c r="A271" s="352"/>
      <c r="C271" s="358"/>
      <c r="D271" s="357"/>
      <c r="E271" s="386"/>
      <c r="F271" s="491"/>
      <c r="H271" s="388"/>
      <c r="J271" s="388"/>
      <c r="K271" s="388"/>
    </row>
    <row r="272" spans="1:11">
      <c r="A272" s="358"/>
      <c r="B272" s="26"/>
      <c r="C272" s="358"/>
      <c r="D272" s="357"/>
      <c r="E272" s="386"/>
      <c r="F272" s="491"/>
      <c r="H272" s="388"/>
      <c r="J272" s="388"/>
      <c r="K272" s="388"/>
    </row>
    <row r="273" spans="1:11">
      <c r="A273" s="352"/>
      <c r="B273" s="377"/>
      <c r="C273" s="352"/>
      <c r="D273" s="357"/>
      <c r="E273" s="386"/>
      <c r="F273" s="491"/>
      <c r="H273" s="388"/>
      <c r="J273" s="388"/>
      <c r="K273" s="388"/>
    </row>
    <row r="274" spans="1:11">
      <c r="A274" s="13"/>
      <c r="B274" s="403"/>
      <c r="C274" s="358"/>
      <c r="D274" s="357"/>
      <c r="E274" s="386"/>
      <c r="F274" s="491"/>
      <c r="H274" s="388"/>
      <c r="J274" s="388"/>
      <c r="K274" s="388"/>
    </row>
    <row r="275" spans="1:11">
      <c r="A275" s="393"/>
      <c r="B275" s="364"/>
      <c r="C275" s="352"/>
      <c r="D275" s="484"/>
      <c r="E275" s="386"/>
      <c r="F275" s="491"/>
      <c r="H275" s="388"/>
      <c r="J275" s="388"/>
      <c r="K275" s="388"/>
    </row>
    <row r="276" spans="1:11">
      <c r="A276" s="358"/>
      <c r="B276" s="26"/>
      <c r="C276" s="358"/>
      <c r="D276" s="357"/>
      <c r="E276" s="386"/>
      <c r="F276" s="491"/>
      <c r="H276" s="388"/>
      <c r="J276" s="388"/>
      <c r="K276" s="388"/>
    </row>
    <row r="277" spans="1:11">
      <c r="A277" s="393"/>
      <c r="B277" s="483"/>
      <c r="C277" s="358"/>
      <c r="D277" s="357"/>
      <c r="E277" s="386"/>
      <c r="F277" s="491"/>
      <c r="H277" s="388"/>
      <c r="J277" s="388"/>
      <c r="K277" s="388"/>
    </row>
    <row r="278" spans="1:11">
      <c r="A278" s="393"/>
      <c r="B278" s="364"/>
      <c r="C278" s="352"/>
      <c r="D278" s="484"/>
      <c r="E278" s="386"/>
      <c r="F278" s="491"/>
      <c r="H278" s="388"/>
      <c r="J278" s="388"/>
      <c r="K278" s="388"/>
    </row>
    <row r="279" spans="1:11">
      <c r="A279" s="358"/>
      <c r="B279" s="377"/>
      <c r="C279" s="358"/>
      <c r="D279" s="357"/>
      <c r="E279" s="386"/>
      <c r="F279" s="491"/>
      <c r="H279" s="388"/>
      <c r="J279" s="388"/>
      <c r="K279" s="388"/>
    </row>
    <row r="280" spans="1:11">
      <c r="A280" s="393"/>
      <c r="B280" s="483"/>
      <c r="C280" s="358"/>
      <c r="D280" s="357"/>
      <c r="E280" s="386"/>
      <c r="F280" s="491"/>
      <c r="H280" s="388"/>
      <c r="J280" s="388"/>
      <c r="K280" s="388"/>
    </row>
    <row r="281" spans="1:11">
      <c r="A281" s="393"/>
      <c r="B281" s="483"/>
      <c r="C281" s="358"/>
      <c r="D281" s="485"/>
      <c r="E281" s="386"/>
      <c r="F281" s="491"/>
      <c r="H281" s="388"/>
      <c r="J281" s="388"/>
      <c r="K281" s="388"/>
    </row>
    <row r="282" spans="1:11">
      <c r="A282" s="358"/>
      <c r="B282" s="412"/>
      <c r="C282" s="352"/>
      <c r="D282" s="357"/>
      <c r="E282" s="385"/>
      <c r="F282" s="489"/>
    </row>
    <row r="283" spans="1:11">
      <c r="A283" s="358"/>
      <c r="B283" s="412"/>
      <c r="C283" s="352"/>
      <c r="D283" s="357"/>
      <c r="E283" s="385"/>
      <c r="F283" s="489"/>
    </row>
    <row r="284" spans="1:11">
      <c r="A284" s="358"/>
      <c r="B284" s="412"/>
      <c r="C284" s="352"/>
      <c r="D284" s="357"/>
      <c r="E284" s="385"/>
      <c r="F284" s="489"/>
    </row>
    <row r="285" spans="1:11">
      <c r="A285" s="358"/>
      <c r="B285" s="412"/>
      <c r="C285" s="352"/>
      <c r="D285" s="357"/>
      <c r="E285" s="385"/>
      <c r="F285" s="489"/>
    </row>
    <row r="286" spans="1:11">
      <c r="A286" s="358"/>
      <c r="B286" s="412"/>
      <c r="C286" s="352"/>
      <c r="D286" s="357"/>
      <c r="E286" s="385"/>
      <c r="F286" s="489"/>
    </row>
    <row r="287" spans="1:11">
      <c r="A287" s="358"/>
      <c r="B287" s="412"/>
      <c r="C287" s="352"/>
      <c r="D287" s="357"/>
      <c r="E287" s="385"/>
      <c r="F287" s="489"/>
    </row>
    <row r="288" spans="1:11">
      <c r="A288" s="358"/>
      <c r="B288" s="412"/>
      <c r="C288" s="352"/>
      <c r="D288" s="357"/>
      <c r="E288" s="385"/>
      <c r="F288" s="489"/>
    </row>
    <row r="289" spans="1:6">
      <c r="A289" s="358"/>
      <c r="B289" s="412"/>
      <c r="C289" s="352"/>
      <c r="D289" s="357"/>
      <c r="E289" s="385"/>
      <c r="F289" s="489"/>
    </row>
    <row r="290" spans="1:6">
      <c r="A290" s="358"/>
      <c r="B290" s="412"/>
      <c r="C290" s="352"/>
      <c r="D290" s="357"/>
      <c r="E290" s="385"/>
      <c r="F290" s="489"/>
    </row>
    <row r="291" spans="1:6">
      <c r="A291" s="358"/>
      <c r="B291" s="412"/>
      <c r="C291" s="352"/>
      <c r="D291" s="357"/>
      <c r="E291" s="385"/>
      <c r="F291" s="489"/>
    </row>
    <row r="292" spans="1:6">
      <c r="A292" s="358"/>
      <c r="B292" s="412"/>
      <c r="C292" s="352"/>
      <c r="D292" s="357"/>
      <c r="E292" s="385"/>
      <c r="F292" s="489"/>
    </row>
    <row r="293" spans="1:6">
      <c r="A293" s="358"/>
      <c r="B293" s="412"/>
      <c r="C293" s="352"/>
      <c r="D293" s="357"/>
      <c r="E293" s="385"/>
      <c r="F293" s="489"/>
    </row>
    <row r="294" spans="1:6">
      <c r="A294" s="358"/>
      <c r="B294" s="412"/>
      <c r="C294" s="352"/>
      <c r="D294" s="357"/>
      <c r="E294" s="385"/>
      <c r="F294" s="489"/>
    </row>
    <row r="295" spans="1:6">
      <c r="A295" s="358"/>
      <c r="B295" s="412"/>
      <c r="C295" s="352"/>
      <c r="D295" s="357"/>
      <c r="E295" s="385"/>
      <c r="F295" s="489"/>
    </row>
    <row r="296" spans="1:6">
      <c r="A296" s="358"/>
      <c r="B296" s="412"/>
      <c r="C296" s="352"/>
      <c r="D296" s="357"/>
      <c r="E296" s="385"/>
      <c r="F296" s="489"/>
    </row>
    <row r="297" spans="1:6">
      <c r="A297" s="358"/>
      <c r="B297" s="412"/>
      <c r="C297" s="352"/>
      <c r="D297" s="357"/>
      <c r="E297" s="385"/>
      <c r="F297" s="489"/>
    </row>
    <row r="298" spans="1:6">
      <c r="A298" s="358"/>
      <c r="B298" s="26"/>
      <c r="C298" s="358"/>
      <c r="D298" s="357"/>
      <c r="E298" s="385"/>
      <c r="F298" s="489"/>
    </row>
    <row r="299" spans="1:6">
      <c r="A299" s="352"/>
      <c r="B299" s="26"/>
      <c r="C299" s="358"/>
      <c r="D299" s="357"/>
      <c r="E299" s="385"/>
      <c r="F299" s="489"/>
    </row>
    <row r="300" spans="1:6">
      <c r="A300" s="352"/>
      <c r="B300" s="26"/>
      <c r="C300" s="352"/>
      <c r="D300" s="357"/>
      <c r="E300" s="385"/>
      <c r="F300" s="489"/>
    </row>
    <row r="301" spans="1:6">
      <c r="A301" s="352"/>
      <c r="B301" s="26"/>
      <c r="C301" s="352"/>
      <c r="D301" s="357"/>
      <c r="E301" s="385"/>
      <c r="F301" s="489"/>
    </row>
    <row r="302" spans="1:6">
      <c r="A302" s="13"/>
      <c r="B302" s="495"/>
      <c r="C302" s="352"/>
      <c r="D302" s="357"/>
      <c r="E302" s="413"/>
      <c r="F302" s="492"/>
    </row>
    <row r="303" spans="1:6">
      <c r="A303" s="13"/>
      <c r="B303" s="495"/>
      <c r="C303" s="358"/>
      <c r="D303" s="361"/>
      <c r="E303" s="413"/>
      <c r="F303" s="492"/>
    </row>
    <row r="304" spans="1:6">
      <c r="A304" s="13"/>
      <c r="B304" s="403"/>
      <c r="C304" s="358"/>
      <c r="D304" s="361"/>
      <c r="E304" s="413"/>
      <c r="F304" s="489"/>
    </row>
    <row r="305" spans="1:6">
      <c r="A305" s="352"/>
      <c r="C305" s="352"/>
      <c r="D305" s="357"/>
      <c r="E305" s="385"/>
      <c r="F305" s="489"/>
    </row>
    <row r="306" spans="1:6">
      <c r="A306" s="13"/>
      <c r="B306" s="403"/>
      <c r="C306" s="352"/>
      <c r="D306" s="357"/>
      <c r="E306" s="385"/>
      <c r="F306" s="489"/>
    </row>
    <row r="307" spans="1:6">
      <c r="A307" s="365"/>
      <c r="B307" s="345"/>
      <c r="C307" s="365"/>
      <c r="D307" s="486"/>
      <c r="E307" s="406"/>
      <c r="F307" s="493"/>
    </row>
    <row r="308" spans="1:6">
      <c r="A308" s="351"/>
      <c r="C308" s="352"/>
      <c r="D308" s="358"/>
      <c r="E308" s="385"/>
      <c r="F308" s="385"/>
    </row>
    <row r="309" spans="1:6" ht="13">
      <c r="A309" s="369"/>
      <c r="B309" s="349" t="s">
        <v>753</v>
      </c>
      <c r="C309" s="365"/>
      <c r="D309" s="366"/>
      <c r="E309" s="406"/>
      <c r="F309" s="414">
        <f>SUM(F253:F307)</f>
        <v>0</v>
      </c>
    </row>
    <row r="310" spans="1:6">
      <c r="B310" s="26" t="s">
        <v>754</v>
      </c>
    </row>
    <row r="311" spans="1:6">
      <c r="B311" s="373" t="s">
        <v>755</v>
      </c>
    </row>
  </sheetData>
  <pageMargins left="0.7" right="0.7" top="0.75" bottom="0.75" header="0.3" footer="0.3"/>
  <pageSetup scale="83" orientation="portrait" r:id="rId1"/>
  <rowBreaks count="4" manualBreakCount="4">
    <brk id="55" max="16383" man="1"/>
    <brk id="119" max="16383" man="1"/>
    <brk id="182" max="16383" man="1"/>
    <brk id="247" max="16383" man="1"/>
  </rowBreaks>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3</vt:i4>
      </vt:variant>
    </vt:vector>
  </HeadingPairs>
  <TitlesOfParts>
    <vt:vector size="8" baseType="lpstr">
      <vt:lpstr>GRAND SUMMARY</vt:lpstr>
      <vt:lpstr>SUMMARY PRELIMINARIES </vt:lpstr>
      <vt:lpstr>PRELIMINARIES</vt:lpstr>
      <vt:lpstr>THEATRE</vt:lpstr>
      <vt:lpstr>Walkways</vt:lpstr>
      <vt:lpstr>'SUMMARY PRELIMINARIES '!Print_Area</vt:lpstr>
      <vt:lpstr>THEATRE!Print_Area</vt:lpstr>
      <vt:lpstr>THEATRE!Print_Titles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Arch Sam</dc:creator>
  <cp:lastModifiedBy>CSC</cp:lastModifiedBy>
  <cp:lastPrinted>2023-03-27T15:12:50Z</cp:lastPrinted>
  <dcterms:created xsi:type="dcterms:W3CDTF">2019-05-22T13:00:10Z</dcterms:created>
  <dcterms:modified xsi:type="dcterms:W3CDTF">2023-03-27T15:27:24Z</dcterms:modified>
</cp:coreProperties>
</file>